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8 01 AL 06 DE AGOSTO DE 2025\Pago 58 SAF\"/>
    </mc:Choice>
  </mc:AlternateContent>
  <xr:revisionPtr revIDLastSave="0" documentId="13_ncr:1_{2B2F441B-A837-4868-8920-9BA56A9C2ECB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Datos!$A$1:$AI$32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<sst xmlns="http://schemas.openxmlformats.org/spreadsheetml/2006/main" count="781" uniqueCount="279">
  <si>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</si>
  <si>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</si>
  <si>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</si>
  <si>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</si>
  <si>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</si>
  <si>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</si>
  <si>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</si>
  <si>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</si>
  <si>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</si>
  <si>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</si>
  <si>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</si>
  <si>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</si>
  <si>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</si>
  <si>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</si>
  <si>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</si>
  <si>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</si>
  <si>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</si>
  <si>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</si>
  <si>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</si>
  <si>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</si>
  <si>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general</t>
  </si>
  <si>
    <t>Producto</t>
  </si>
  <si>
    <t>Real</t>
  </si>
  <si>
    <t>BIOACEM B8</t>
  </si>
  <si>
    <t>A.C.P.M.</t>
  </si>
  <si>
    <t>GASOLINA CORRIENTE 8% OXIGENADA</t>
  </si>
  <si>
    <t>CORRIENTE</t>
  </si>
  <si>
    <t>GASOLINA CORRIENTE 6% OXIGENADA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</si>
  <si>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</si>
  <si>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</si>
  <si>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</si>
  <si>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</si>
  <si>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</si>
  <si>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</si>
  <si>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BIOACEM B2                              </t>
  </si>
  <si>
    <t xml:space="preserve">BIODIESEL B2                            </t>
  </si>
  <si>
    <t xml:space="preserve">ACPM                                    </t>
  </si>
  <si>
    <t>GASOLINA CORRIENTE OXIGENADA 10%</t>
  </si>
  <si>
    <t>GASOLINA CORRIENTE 5% OXIGENADA</t>
  </si>
  <si>
    <t>GASOLINA CORRIENTE 3% OXIGENADA</t>
  </si>
  <si>
    <t>GASOLINA CORRIENTE 7% OXIGENADA</t>
  </si>
  <si>
    <t>GASOLINA EXTRA 5% OXIGENADA</t>
  </si>
  <si>
    <t>GASOLINA EXTRA 4% OXIGENADA</t>
  </si>
  <si>
    <t>GASOLINA EXTRA 3% OXIGENADA</t>
  </si>
  <si>
    <t>GASOLINA CORRIENTE 4% OXIGENADA</t>
  </si>
  <si>
    <t>GASOLINA EXTRA</t>
  </si>
  <si>
    <t>GAS NATURAL VEHICULAR</t>
  </si>
  <si>
    <t>GNV</t>
  </si>
  <si>
    <t>BIOACEM B2</t>
  </si>
  <si>
    <t>BIODIESEL B9</t>
  </si>
  <si>
    <t>BIOACEM B9</t>
  </si>
  <si>
    <t xml:space="preserve">BIOACEM B8                              </t>
  </si>
  <si>
    <t xml:space="preserve">BIODIESEL B5                            </t>
  </si>
  <si>
    <t>GASOLINA CORRIENTE 3% OXIGENADA.</t>
  </si>
  <si>
    <t>GASOLINA EXTRA 2% OXIGENADA</t>
  </si>
  <si>
    <t xml:space="preserve">GASOLINA EXTRA OXIGENADA 10%            </t>
  </si>
  <si>
    <t>GASOLINA CORRIENTE 2% OXIGENADA</t>
  </si>
  <si>
    <t xml:space="preserve">GASOLINA CORRIENTE 8% OXIGENADA         </t>
  </si>
  <si>
    <t>GASOLINA EXTRA OXIGENADA 10%</t>
  </si>
  <si>
    <t>BIOACEM B5</t>
  </si>
  <si>
    <t xml:space="preserve">GASOLINA CORRIENTE OXIGENADA 10%        </t>
  </si>
  <si>
    <t xml:space="preserve">BIOACEM B7                              </t>
  </si>
  <si>
    <t>BIOACEM B12</t>
  </si>
  <si>
    <t>GASOLINA EXTRA 7% OXIGENADA</t>
  </si>
  <si>
    <t>BIOACEM B11</t>
  </si>
  <si>
    <t>GASOLINA EXTRA 6% OXIGENADA</t>
  </si>
  <si>
    <t>ACPM</t>
  </si>
  <si>
    <t>Urea 1</t>
  </si>
  <si>
    <t>UREA</t>
  </si>
  <si>
    <t xml:space="preserve">REPORTE DE CONSUMOS </t>
  </si>
  <si>
    <t xml:space="preserve"> DE 2025</t>
  </si>
  <si>
    <t>Corte</t>
  </si>
  <si>
    <t>Datos</t>
  </si>
  <si>
    <t>Total Suma de Volumen</t>
  </si>
  <si>
    <t>Total Suma de Valor Factura</t>
  </si>
  <si>
    <t>Estación de Servicio</t>
  </si>
  <si>
    <t>Factura</t>
  </si>
  <si>
    <t>Volumen</t>
  </si>
  <si>
    <t>Valor Factura</t>
  </si>
  <si>
    <t>Comprobante</t>
  </si>
  <si>
    <t>Fecha</t>
  </si>
  <si>
    <t>Hora</t>
  </si>
  <si>
    <t>Placa</t>
  </si>
  <si>
    <t>Kilometraje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</si>
  <si>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</si>
  <si>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</si>
  <si>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</si>
  <si>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</si>
  <si>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</si>
  <si>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</si>
  <si>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</si>
  <si>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</si>
  <si>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</si>
  <si>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</si>
  <si>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</si>
  <si>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</si>
  <si>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</si>
  <si>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</si>
  <si>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</si>
  <si>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</si>
  <si>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</si>
  <si>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</si>
  <si>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</si>
  <si>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</si>
  <si>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</si>
  <si>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</si>
  <si>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</si>
  <si>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</si>
  <si>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</si>
  <si>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</si>
  <si>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</si>
  <si>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</si>
  <si>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</si>
  <si>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</si>
  <si>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</si>
  <si>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</si>
  <si>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</si>
  <si>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</si>
  <si>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</si>
  <si>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</si>
  <si>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</si>
  <si>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</si>
  <si>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</si>
  <si>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</si>
  <si>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</si>
  <si>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</si>
  <si>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</si>
  <si>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</si>
  <si>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</si>
  <si>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</si>
  <si>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</si>
  <si>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</si>
  <si>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</si>
  <si>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</si>
  <si>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</si>
  <si>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</si>
  <si>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</si>
  <si>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</si>
  <si>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</si>
  <si>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</si>
  <si>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</si>
  <si>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</si>
  <si>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</si>
  <si>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</si>
  <si>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</si>
  <si>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06:11</t>
  </si>
  <si>
    <t>04:41</t>
  </si>
  <si>
    <t>04:39</t>
  </si>
  <si>
    <t>09:33</t>
  </si>
  <si>
    <t>17:10</t>
  </si>
  <si>
    <t>06:13</t>
  </si>
  <si>
    <t>06:23</t>
  </si>
  <si>
    <t>EDS JAVERIANA</t>
  </si>
  <si>
    <t>07:52</t>
  </si>
  <si>
    <t>18:25</t>
  </si>
  <si>
    <t>14:55</t>
  </si>
  <si>
    <t>11:32</t>
  </si>
  <si>
    <t>11:25</t>
  </si>
  <si>
    <t>16:18</t>
  </si>
  <si>
    <t>10:18</t>
  </si>
  <si>
    <t>58077</t>
  </si>
  <si>
    <t>60100</t>
  </si>
  <si>
    <t>114862</t>
  </si>
  <si>
    <t>156594</t>
  </si>
  <si>
    <t>8061</t>
  </si>
  <si>
    <t>07:38</t>
  </si>
  <si>
    <t>06:15</t>
  </si>
  <si>
    <t>08:27</t>
  </si>
  <si>
    <t>15:53</t>
  </si>
  <si>
    <t>20:05</t>
  </si>
  <si>
    <t>EDS CENTRO BOGOTA</t>
  </si>
  <si>
    <t>09:02</t>
  </si>
  <si>
    <t>19:35</t>
  </si>
  <si>
    <t>14:50</t>
  </si>
  <si>
    <t>Precio Especial</t>
  </si>
  <si>
    <t>28/07/2025</t>
  </si>
  <si>
    <t>29/07/2025</t>
  </si>
  <si>
    <t>30/07/2025</t>
  </si>
  <si>
    <t>31/07/2025</t>
  </si>
  <si>
    <t>17:27</t>
  </si>
  <si>
    <t>04:45</t>
  </si>
  <si>
    <t>05:39</t>
  </si>
  <si>
    <t>01840434</t>
  </si>
  <si>
    <t>04:29</t>
  </si>
  <si>
    <t>OLM972</t>
  </si>
  <si>
    <t>0040006276</t>
  </si>
  <si>
    <t>SG ALCALDIA MAYOR OC 125415</t>
  </si>
  <si>
    <t>157834</t>
  </si>
  <si>
    <t>02565891</t>
  </si>
  <si>
    <t>12:55</t>
  </si>
  <si>
    <t>OLM971</t>
  </si>
  <si>
    <t>173215</t>
  </si>
  <si>
    <t>01841444</t>
  </si>
  <si>
    <t>OBG442</t>
  </si>
  <si>
    <t>174085</t>
  </si>
  <si>
    <t>01841731</t>
  </si>
  <si>
    <t>OBI772</t>
  </si>
  <si>
    <t>281732</t>
  </si>
  <si>
    <t>01843059</t>
  </si>
  <si>
    <t>OBI771</t>
  </si>
  <si>
    <t>339913</t>
  </si>
  <si>
    <t>01840468</t>
  </si>
  <si>
    <t>06:18</t>
  </si>
  <si>
    <t>281422</t>
  </si>
  <si>
    <t>02565336</t>
  </si>
  <si>
    <t>OBI770</t>
  </si>
  <si>
    <t>309552</t>
  </si>
  <si>
    <t>01841112</t>
  </si>
  <si>
    <t>OBH314</t>
  </si>
  <si>
    <t>331910</t>
  </si>
  <si>
    <t>05:49</t>
  </si>
  <si>
    <t>16:00</t>
  </si>
  <si>
    <t>01840438</t>
  </si>
  <si>
    <t>04:53</t>
  </si>
  <si>
    <t>OLO563</t>
  </si>
  <si>
    <t>135542</t>
  </si>
  <si>
    <t>01842258</t>
  </si>
  <si>
    <t>OBI768</t>
  </si>
  <si>
    <t>263133</t>
  </si>
  <si>
    <t>01841037</t>
  </si>
  <si>
    <t>OBI720</t>
  </si>
  <si>
    <t>224656</t>
  </si>
  <si>
    <t>01842099</t>
  </si>
  <si>
    <t>OLO562</t>
  </si>
  <si>
    <t>140571</t>
  </si>
  <si>
    <t>02565961</t>
  </si>
  <si>
    <t>OBH309</t>
  </si>
  <si>
    <t>253682</t>
  </si>
  <si>
    <t>28 AL 31 DE JULIO</t>
  </si>
  <si>
    <t>BOGOTA DISTRITO CAPITAL</t>
  </si>
  <si>
    <t>key</t>
  </si>
  <si>
    <t>01/08/2025</t>
  </si>
  <si>
    <t>06/08/2025</t>
  </si>
  <si>
    <t>05/08/2025</t>
  </si>
  <si>
    <t>04/08/2025</t>
  </si>
  <si>
    <t>02/08/2025</t>
  </si>
  <si>
    <t>01430329</t>
  </si>
  <si>
    <t>173691</t>
  </si>
  <si>
    <t>02569757</t>
  </si>
  <si>
    <t>263540</t>
  </si>
  <si>
    <t>01846293</t>
  </si>
  <si>
    <t>340182</t>
  </si>
  <si>
    <t>01844093</t>
  </si>
  <si>
    <t>158170</t>
  </si>
  <si>
    <t>01847659</t>
  </si>
  <si>
    <t>282165</t>
  </si>
  <si>
    <t>01847147</t>
  </si>
  <si>
    <t>254020</t>
  </si>
  <si>
    <t>01846274</t>
  </si>
  <si>
    <t>140896</t>
  </si>
  <si>
    <t>01843996</t>
  </si>
  <si>
    <t>281965</t>
  </si>
  <si>
    <t>01848519</t>
  </si>
  <si>
    <t>158529</t>
  </si>
  <si>
    <t>02570136</t>
  </si>
  <si>
    <t>340392</t>
  </si>
  <si>
    <t>01844643</t>
  </si>
  <si>
    <t>225046</t>
  </si>
  <si>
    <t>02568101</t>
  </si>
  <si>
    <t>263347</t>
  </si>
  <si>
    <t>01847579</t>
  </si>
  <si>
    <t>OKZ914</t>
  </si>
  <si>
    <t>105465</t>
  </si>
  <si>
    <t>01844034</t>
  </si>
  <si>
    <t>105189</t>
  </si>
  <si>
    <t>01844989</t>
  </si>
  <si>
    <t>135915</t>
  </si>
  <si>
    <t>01844019</t>
  </si>
  <si>
    <t>309934</t>
  </si>
  <si>
    <t>01847234</t>
  </si>
  <si>
    <t>174237</t>
  </si>
  <si>
    <t>01848243</t>
  </si>
  <si>
    <t>310356</t>
  </si>
  <si>
    <t>Total A</t>
  </si>
  <si>
    <t>Descuento</t>
  </si>
  <si>
    <t>Estampilla</t>
  </si>
  <si>
    <t>9019542607 </t>
  </si>
  <si>
    <t>1 AL 6 DE AGOSTO</t>
  </si>
  <si>
    <t>Total SG ALCALDIA MAYOR OC 125415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</si>
</sst>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8" fontId="23" fillId="0" borderId="0" xfId="32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27" fillId="26" borderId="32" xfId="0" applyFont="1" applyFill="1" applyBorder="1"/>
    <xf numFmtId="0" fontId="27" fillId="26" borderId="33" xfId="0" applyFont="1" applyFill="1" applyBorder="1"/>
    <xf numFmtId="166" fontId="27" fillId="26" borderId="34" xfId="0" applyNumberFormat="1" applyFont="1" applyFill="1" applyBorder="1" applyAlignment="1">
      <alignment horizontal="center"/>
    </xf>
    <xf numFmtId="165" fontId="27" fillId="26" borderId="35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6" fontId="27" fillId="26" borderId="36" xfId="0" applyNumberFormat="1" applyFont="1" applyFill="1" applyBorder="1" applyAlignment="1">
      <alignment horizontal="center"/>
    </xf>
    <xf numFmtId="165" fontId="27" fillId="26" borderId="36" xfId="0" applyNumberFormat="1" applyFont="1" applyFill="1" applyBorder="1" applyAlignment="1">
      <alignment horizontal="center"/>
    </xf>
    <xf numFmtId="0" fontId="27" fillId="27" borderId="28" xfId="0" applyFont="1" applyFill="1" applyBorder="1"/>
    <xf numFmtId="0" fontId="27" fillId="27" borderId="29" xfId="0" applyFont="1" applyFill="1" applyBorder="1"/>
    <xf numFmtId="166" fontId="27" fillId="27" borderId="30" xfId="0" applyNumberFormat="1" applyFont="1" applyFill="1" applyBorder="1" applyAlignment="1">
      <alignment horizontal="center"/>
    </xf>
    <xf numFmtId="165" fontId="27" fillId="27" borderId="27" xfId="0" applyNumberFormat="1" applyFont="1" applyFill="1" applyBorder="1" applyAlignment="1">
      <alignment horizontal="center"/>
    </xf>
    <xf numFmtId="166" fontId="27" fillId="27" borderId="28" xfId="0" applyNumberFormat="1" applyFont="1" applyFill="1" applyBorder="1" applyAlignment="1">
      <alignment horizontal="center"/>
    </xf>
    <xf numFmtId="166" fontId="27" fillId="27" borderId="31" xfId="0" applyNumberFormat="1" applyFont="1" applyFill="1" applyBorder="1" applyAlignment="1">
      <alignment horizontal="center"/>
    </xf>
    <xf numFmtId="165" fontId="27" fillId="27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0" fontId="23" fillId="26" borderId="0" xfId="0" applyFont="1" applyFill="1" applyAlignment="1">
      <alignment horizontal="center"/>
    </xf>
    <xf numFmtId="0" fontId="23" fillId="26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84.972717592595" createdVersion="8" refreshedVersion="8" minRefreshableVersion="3" recordCount="31" xr:uid="{25835F6D-AFC1-4182-969D-C64F49CF4401}">
  <cacheSource type="worksheet">
    <worksheetSource ref="A1:AG32" sheet="Datos"/>
  </cacheSource>
  <cacheFields count="33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164">
      <sharedItems/>
    </cacheField>
    <cacheField name="Centro de Costo" numFmtId="164">
      <sharedItems containsBlank="1" count="24">
        <s v="SG ALCALDIA MAYOR OC 125415"/>
        <s v="OC 149030 OPERATIVOS - SSCJ" u="1"/>
        <s v="BOMBEROS OC 124050" u="1"/>
        <s v="OC 142310 SDM-OPERATIVOS" u="1"/>
        <s v="OC 142312 SDM-GRUPO GUIA" u="1"/>
        <s v="OC 141851" u="1"/>
        <s v="OC 142313  SDM-ADMINISTRATIVOS" u="1"/>
        <s v="OC 127680 FDL USME" u="1"/>
        <s v="OC 127647 SEC DIST PLANEACION" u="1"/>
        <s v="SEC DE EDU OC 129184" u="1"/>
        <s v="SEC DIST GOBIERNO OC 141174" u="1"/>
        <s v="OC 142611 ADMINISTRATIVOS-SEC DIST SEG" u="1"/>
        <s v="OC 125538 FDL BOSA" u="1"/>
        <s v="FDL USAQUEN OC 137811" u="1"/>
        <s v="OC 109625 FDL CIUDAD BOLIVAR" u="1"/>
        <s v="OC 130556 FDL Barrios Unidos" u="1"/>
        <s v="OC 127233 FDL SUMAPAZ" u="1"/>
        <s v="SD MUJER OC 140027" u="1"/>
        <s v="FDL DE SANTAFE OC 126930" u="1"/>
        <s v="OC 149276 FDL CIUDAD BOLIVAR" u="1"/>
        <s v="ALC MAYOR CORR 149877" u="1"/>
        <s v="ALC MAYOR ACPM 149877" u="1"/>
        <s v="OC 149922 FDL BARRIOS UNIDOS" u="1"/>
        <m u="1"/>
      </sharedItems>
    </cacheField>
    <cacheField name="Ciudad" numFmtId="0">
      <sharedItems/>
    </cacheField>
    <cacheField name="Categoría" numFmtId="0">
      <sharedItems count="3">
        <s v="A"/>
        <s v="B" u="1"/>
        <s v="No está en BD" u="1"/>
      </sharedItems>
    </cacheField>
    <cacheField name="Producto" numFmtId="0">
      <sharedItems count="2">
        <s v="A.C.P.M."/>
        <s v="CORRIENTE"/>
      </sharedItems>
    </cacheField>
    <cacheField name="Total Venta" numFmtId="164">
      <sharedItems containsSemiMixedTypes="0" containsString="0" containsNumber="1" minValue="77237.45" maxValue="224028.3"/>
    </cacheField>
    <cacheField name="Volumen" numFmtId="168">
      <sharedItems containsSemiMixedTypes="0" containsString="0" containsNumber="1" minValue="5.1319999999999997" maxValue="16.125"/>
    </cacheField>
    <cacheField name="Precio" numFmtId="164">
      <sharedItems containsSemiMixedTypes="0" containsString="0" containsNumber="1" containsInteger="1" minValue="10330" maxValue="15590"/>
    </cacheField>
    <cacheField name="key" numFmtId="164">
      <sharedItems/>
    </cacheField>
    <cacheField name="Descuento" numFmtId="164">
      <sharedItems containsNonDate="0" containsString="0" containsBlank="1"/>
    </cacheField>
    <cacheField name="Estampilla" numFmtId="164">
      <sharedItems containsNonDate="0" containsString="0" containsBlank="1"/>
    </cacheField>
    <cacheField name="Precio Facturado" numFmtId="164">
      <sharedItems containsSemiMixedTypes="0" containsString="0" containsNumber="1" containsInteger="1" minValue="10330" maxValue="15590"/>
    </cacheField>
    <cacheField name="Precio Especial" numFmtId="164">
      <sharedItems containsSemiMixedTypes="0" containsString="0" containsNumber="1" minValue="10793.82" maxValue="16413.12"/>
    </cacheField>
    <cacheField name="Valor Factura" numFmtId="164">
      <sharedItems containsSemiMixedTypes="0" containsString="0" containsNumber="1" minValue="77121.843899999993" maxValue="235856.53439999997"/>
    </cacheField>
    <cacheField name="Estación de Servicio" numFmtId="0">
      <sharedItems count="59">
        <s v="EDS CENTRO BOGOTA"/>
        <s v="EDS JAVERIANA"/>
        <s v="EDS TERPEL LA MARIANA" u="1"/>
        <s v="EDS CARRERA 10" u="1"/>
        <s v="EDS PALMAS" u="1"/>
        <s v="EDS BETANIA" u="1"/>
        <s v="EDS TERPEL AVENIDA 28" u="1"/>
        <s v="EDS LA JUANA" u="1"/>
        <s v="EDS EL DORADO OPAIN" u="1"/>
        <s v="EDS CALLE 127 (PLAZA 127)" u="1"/>
        <s v="EDS LA CONEJERA" u="1"/>
        <s v="EDS ENGATIVA" u="1"/>
        <s v="EDS PRIMERA DE MAYO" u="1"/>
        <s v="EDS LAS VEGAS" u="1"/>
        <s v="EDS TERPEL LA BOGOTANA" u="1"/>
        <s v="EDS COMPOSTELA" u="1"/>
        <s v="EDS CRUZ ROJA" u="1"/>
        <s v="EDS EL TRIANGULO BOGOTA -OT" u="1"/>
        <s v="EDS EL GANADERO" u="1"/>
        <s v="EDS VILLA ALSACIA" u="1"/>
        <s v="EDS JUAN MARTIN" u="1"/>
        <s v="EDS INCOCENTRO" u="1"/>
        <s v="EDS PASEO LA 15" u="1"/>
        <s v="EDS FONTIBON" u="1"/>
        <s v="EDS TERPEL CARRERA" u="1"/>
        <s v="EDS TERPEL SAN ANDRES" u="1"/>
        <s v="EDS ALTAMIRA" u="1"/>
        <s v="EDS AMERICAS BOGOTA" u="1"/>
        <s v="EDS ROOSVELT" u="1"/>
        <s v="EDS PALOQUEMAO" u="1"/>
        <s v="EDS MATATIGRES" u="1"/>
        <s v="EDS PORTAL DE ALAMOS" u="1"/>
        <s v="EDS TRINIDAD" u="1"/>
        <s v="EDS BUENOS AIRES" u="1"/>
        <s v="EDS AV CIUDAD DE CALI" u="1"/>
        <s v="EDS COLON" u="1"/>
        <s v="EDS LA ESTRELLITA" u="1"/>
        <s v="EDS LOS ABUELOS" u="1"/>
        <s v="EDS TERPEL PONTEVEDRA" u="1"/>
        <s v="EDS AVDA BOYACA" u="1"/>
        <s v="EDS AVENIDA BOYACA SUR" u="1"/>
        <s v="EDS MOTOMART" u="1"/>
        <s v="EDS LA 49" u="1"/>
        <s v="EDS CALLE 13" u="1"/>
        <s v="EDS LAS VILLAS PROPIA" u="1"/>
        <s v="EDS REAL TRANSPORTADORA" u="1"/>
        <s v="EDS PRADERA AV 68" u="1"/>
        <s v="EDS PASADENA" u="1"/>
        <s v="EDS SANTANDER" u="1"/>
        <s v="EDS TERMINAL BOGOTA" u="1"/>
        <s v="EDS SEVILLANA" u="1"/>
        <s v="EDS ICOTRANS" u="1"/>
        <s v="EDS VILLA CLAUDIA" u="1"/>
        <s v="EDS SAN PATRICIO OT" u="1"/>
        <s v="EDS AMERICAS 2" u="1"/>
        <s v="EDS CONTADOR" u="1"/>
        <s v="EDS CALASANZ" u="1"/>
        <s v="EDS AQUITANIA" u="1"/>
        <s v="EDS CALLE 80" u="1"/>
      </sharedItems>
    </cacheField>
    <cacheField name="Corte" numFmtId="0">
      <sharedItems count="5">
        <s v="28 AL 31 DE JULIO"/>
        <s v="1 AL 6 DE AGOSTO"/>
        <s v="1 AL 12 DE AGOSTO" u="1"/>
        <s v="1 AL 8 DE AGOSTO" u="1"/>
        <s v="8 AL 12 DE AGOSTO" u="1"/>
      </sharedItems>
    </cacheField>
    <cacheField name="Factura" numFmtId="0">
      <sharedItems containsMixedTypes="1" containsNumber="1" containsInteger="1" minValue="9019542578" maxValue="9019542637" count="11">
        <s v="9019542607 "/>
        <n v="9019542637"/>
        <n v="9019542585" u="1"/>
        <n v="9019542597" u="1"/>
        <n v="9019542579" u="1"/>
        <n v="9019542578" u="1"/>
        <n v="9019542627" u="1"/>
        <n v="9019542629" u="1"/>
        <n v="9019542614" u="1"/>
        <n v="9019542613" u="1"/>
        <n v="9019542609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164">
      <sharedItems containsSemiMixedTypes="0" containsString="0" containsNumber="1" containsInteger="1" minValue="1039" maxValue="1069"/>
    </cacheField>
    <cacheField name="Canal Venta" numFmtId="168">
      <sharedItems/>
    </cacheField>
    <cacheField name="Contrato" numFmtId="164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  <cacheField name="Homologación CREG2" numFmtId="0">
      <sharedItems containsBlank="1"/>
    </cacheField>
    <cacheField name="Kilometraje2" numFmtId="0">
      <sharedItems containsBlank="1"/>
    </cacheField>
    <cacheField name="Tipo de Venta3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01840434"/>
    <s v="28/07/2025"/>
    <s v="04:29"/>
    <s v="OLM972"/>
    <x v="0"/>
    <s v="BOGOTÁ, D.C."/>
    <x v="0"/>
    <x v="0"/>
    <n v="93928.09"/>
    <n v="8.6890000000000001"/>
    <n v="10810"/>
    <s v="100080091039465"/>
    <m/>
    <m/>
    <n v="10810"/>
    <n v="10793.82"/>
    <n v="93787.501980000001"/>
    <x v="0"/>
    <x v="0"/>
    <x v="0"/>
    <n v="465"/>
    <n v="10008009"/>
    <s v="SABANA"/>
    <n v="1039"/>
    <s v="Combustibles"/>
    <s v="0040006276"/>
    <s v="Bogotá"/>
    <s v="157834"/>
    <s v="En línea"/>
    <m/>
    <s v="Bogotá"/>
    <s v="58077"/>
    <s v="En línea"/>
  </r>
  <r>
    <s v="01840438"/>
    <s v="28/07/2025"/>
    <s v="04:53"/>
    <s v="OLO563"/>
    <x v="0"/>
    <s v="BOGOTÁ, D.C."/>
    <x v="0"/>
    <x v="1"/>
    <n v="112902.78"/>
    <n v="7.242"/>
    <n v="15590"/>
    <s v="100080091039465"/>
    <m/>
    <m/>
    <n v="15590"/>
    <n v="16413.12"/>
    <n v="118863.81503999999"/>
    <x v="0"/>
    <x v="0"/>
    <x v="0"/>
    <n v="465"/>
    <n v="10008009"/>
    <s v="SABANA"/>
    <n v="1039"/>
    <s v="Combustibles"/>
    <s v="0040006276"/>
    <s v="Bogotá"/>
    <s v="135542"/>
    <s v="En línea"/>
    <m/>
    <m/>
    <m/>
    <m/>
  </r>
  <r>
    <s v="01840468"/>
    <s v="28/07/2025"/>
    <s v="06:18"/>
    <s v="OBI772"/>
    <x v="0"/>
    <s v="BOGOTÁ, D.C."/>
    <x v="0"/>
    <x v="0"/>
    <n v="115342.7"/>
    <n v="10.67"/>
    <n v="10810"/>
    <s v="100080091039465"/>
    <m/>
    <m/>
    <n v="10810"/>
    <n v="10793.82"/>
    <n v="115170.0594"/>
    <x v="0"/>
    <x v="0"/>
    <x v="0"/>
    <n v="465"/>
    <n v="10008009"/>
    <s v="SABANA"/>
    <n v="1039"/>
    <s v="Combustibles"/>
    <s v="0040006276"/>
    <s v="Bogotá"/>
    <s v="281422"/>
    <s v="En línea"/>
    <m/>
    <m/>
    <m/>
    <m/>
  </r>
  <r>
    <s v="02565336"/>
    <s v="28/07/2025"/>
    <s v="14:55"/>
    <s v="OBI770"/>
    <x v="0"/>
    <s v="BOGOTÁ, D.C."/>
    <x v="0"/>
    <x v="0"/>
    <n v="100003.31"/>
    <n v="9.2509999999999994"/>
    <n v="10810"/>
    <s v="100080091039465"/>
    <m/>
    <m/>
    <n v="10810"/>
    <n v="10793.82"/>
    <n v="99853.628819999998"/>
    <x v="0"/>
    <x v="0"/>
    <x v="0"/>
    <n v="465"/>
    <n v="10008009"/>
    <s v="SABANA"/>
    <n v="1039"/>
    <s v="Combustibles"/>
    <s v="0040006276"/>
    <s v="Bogotá"/>
    <s v="309552"/>
    <s v="En línea"/>
    <m/>
    <m/>
    <m/>
    <m/>
  </r>
  <r>
    <s v="01841037"/>
    <s v="28/07/2025"/>
    <s v="18:25"/>
    <s v="OBI720"/>
    <x v="0"/>
    <s v="BOGOTÁ, D.C."/>
    <x v="0"/>
    <x v="0"/>
    <n v="138962.54999999999"/>
    <n v="12.855"/>
    <n v="10810"/>
    <s v="100080091039465"/>
    <m/>
    <m/>
    <n v="10810"/>
    <n v="10793.82"/>
    <n v="138754.55609999999"/>
    <x v="0"/>
    <x v="0"/>
    <x v="0"/>
    <n v="465"/>
    <n v="10008009"/>
    <s v="SABANA"/>
    <n v="1039"/>
    <s v="Combustibles"/>
    <s v="0040006276"/>
    <s v="Bogotá"/>
    <s v="224656"/>
    <s v="En línea"/>
    <m/>
    <m/>
    <m/>
    <m/>
  </r>
  <r>
    <s v="01841112"/>
    <s v="28/07/2025"/>
    <s v="20:05"/>
    <s v="OBH314"/>
    <x v="0"/>
    <s v="BOGOTÁ, D.C."/>
    <x v="0"/>
    <x v="1"/>
    <n v="133606.29999999999"/>
    <n v="8.57"/>
    <n v="15590"/>
    <s v="100080091039465"/>
    <m/>
    <m/>
    <n v="15590"/>
    <n v="16413.12"/>
    <n v="140660.43839999998"/>
    <x v="0"/>
    <x v="0"/>
    <x v="0"/>
    <n v="465"/>
    <n v="10008009"/>
    <s v="SABANA"/>
    <n v="1039"/>
    <s v="Combustibles"/>
    <s v="0040006276"/>
    <s v="Bogotá"/>
    <s v="331910"/>
    <s v="En línea"/>
    <m/>
    <m/>
    <m/>
    <m/>
  </r>
  <r>
    <s v="01841444"/>
    <s v="29/07/2025"/>
    <s v="09:33"/>
    <s v="OBG442"/>
    <x v="0"/>
    <s v="BOGOTÁ, D.C."/>
    <x v="0"/>
    <x v="0"/>
    <n v="77432.03"/>
    <n v="7.1630000000000003"/>
    <n v="10810"/>
    <s v="100080091039465"/>
    <m/>
    <m/>
    <n v="10810"/>
    <n v="10793.82"/>
    <n v="77316.132660000003"/>
    <x v="0"/>
    <x v="0"/>
    <x v="0"/>
    <n v="465"/>
    <n v="10008009"/>
    <s v="SABANA"/>
    <n v="1039"/>
    <s v="Combustibles"/>
    <s v="0040006276"/>
    <s v="Bogotá"/>
    <s v="174085"/>
    <s v="En línea"/>
    <m/>
    <s v="Bogotá"/>
    <s v="114862"/>
    <s v="En línea"/>
  </r>
  <r>
    <s v="02565891"/>
    <s v="29/07/2025"/>
    <s v="12:55"/>
    <s v="OLM971"/>
    <x v="0"/>
    <s v="BOGOTÁ, D.C."/>
    <x v="0"/>
    <x v="0"/>
    <n v="147415.97"/>
    <n v="13.637"/>
    <n v="10810"/>
    <s v="100080091039465"/>
    <m/>
    <m/>
    <n v="10810"/>
    <n v="10793.82"/>
    <n v="147195.32334"/>
    <x v="0"/>
    <x v="0"/>
    <x v="0"/>
    <n v="465"/>
    <n v="10008009"/>
    <s v="SABANA"/>
    <n v="1039"/>
    <s v="Combustibles"/>
    <s v="0040006276"/>
    <s v="Bogotá"/>
    <s v="173215"/>
    <s v="En línea"/>
    <m/>
    <s v="Bogotá"/>
    <s v="60100"/>
    <s v="En línea"/>
  </r>
  <r>
    <s v="02565961"/>
    <s v="29/07/2025"/>
    <s v="14:50"/>
    <s v="OBH309"/>
    <x v="0"/>
    <s v="BOGOTÁ, D.C."/>
    <x v="0"/>
    <x v="1"/>
    <n v="224028.3"/>
    <n v="14.37"/>
    <n v="15590"/>
    <s v="100080091039465"/>
    <m/>
    <m/>
    <n v="15590"/>
    <n v="16413.12"/>
    <n v="235856.53439999997"/>
    <x v="0"/>
    <x v="0"/>
    <x v="0"/>
    <n v="465"/>
    <n v="10008009"/>
    <s v="SABANA"/>
    <n v="1039"/>
    <s v="Combustibles"/>
    <s v="0040006276"/>
    <s v="Bogotá"/>
    <s v="253682"/>
    <s v="En línea"/>
    <m/>
    <m/>
    <m/>
    <m/>
  </r>
  <r>
    <s v="01841731"/>
    <s v="29/07/2025"/>
    <s v="16:18"/>
    <s v="OBI772"/>
    <x v="0"/>
    <s v="BOGOTÁ, D.C."/>
    <x v="0"/>
    <x v="0"/>
    <n v="85582.77"/>
    <n v="7.9169999999999998"/>
    <n v="10810"/>
    <s v="100080091039465"/>
    <m/>
    <m/>
    <n v="10810"/>
    <n v="10793.82"/>
    <n v="85454.672939999989"/>
    <x v="0"/>
    <x v="0"/>
    <x v="0"/>
    <n v="465"/>
    <n v="10008009"/>
    <s v="SABANA"/>
    <n v="1039"/>
    <s v="Combustibles"/>
    <s v="0040006276"/>
    <s v="Bogotá"/>
    <s v="281732"/>
    <s v="En línea"/>
    <m/>
    <s v="Bogotá"/>
    <s v="156594"/>
    <s v="En línea"/>
  </r>
  <r>
    <s v="01842099"/>
    <s v="30/07/2025"/>
    <s v="04:39"/>
    <s v="OLO562"/>
    <x v="0"/>
    <s v="BOGOTÁ, D.C."/>
    <x v="0"/>
    <x v="1"/>
    <n v="97905.2"/>
    <n v="6.28"/>
    <n v="15590"/>
    <s v="100080091039465"/>
    <m/>
    <m/>
    <n v="15590"/>
    <n v="16413.12"/>
    <n v="103074.3936"/>
    <x v="0"/>
    <x v="0"/>
    <x v="0"/>
    <n v="465"/>
    <n v="10008009"/>
    <s v="SABANA"/>
    <n v="1039"/>
    <s v="Combustibles"/>
    <s v="0040006276"/>
    <s v="Bogotá"/>
    <s v="140571"/>
    <s v="En línea"/>
    <m/>
    <m/>
    <m/>
    <m/>
  </r>
  <r>
    <s v="01842258"/>
    <s v="30/07/2025"/>
    <s v="09:02"/>
    <s v="OBI768"/>
    <x v="0"/>
    <s v="BOGOTÁ, D.C."/>
    <x v="0"/>
    <x v="1"/>
    <n v="134089.59"/>
    <n v="8.6010000000000009"/>
    <n v="15590"/>
    <s v="100080091039465"/>
    <m/>
    <m/>
    <n v="15590"/>
    <n v="16413.12"/>
    <n v="141169.24512000001"/>
    <x v="0"/>
    <x v="0"/>
    <x v="0"/>
    <n v="465"/>
    <n v="10008009"/>
    <s v="SABANA"/>
    <n v="1039"/>
    <s v="Combustibles"/>
    <s v="0040006276"/>
    <s v="Bogotá"/>
    <s v="263133"/>
    <s v="En línea"/>
    <m/>
    <m/>
    <m/>
    <m/>
  </r>
  <r>
    <s v="01843059"/>
    <s v="31/07/2025"/>
    <s v="06:13"/>
    <s v="OBI771"/>
    <x v="0"/>
    <s v="BOGOTÁ, D.C."/>
    <x v="0"/>
    <x v="0"/>
    <n v="122607.02"/>
    <n v="11.342000000000001"/>
    <n v="10810"/>
    <s v="100080091039465"/>
    <m/>
    <m/>
    <n v="10810"/>
    <n v="10793.82"/>
    <n v="122423.50644"/>
    <x v="0"/>
    <x v="0"/>
    <x v="0"/>
    <n v="465"/>
    <n v="10008009"/>
    <s v="SABANA"/>
    <n v="1039"/>
    <s v="Combustibles"/>
    <s v="0040006276"/>
    <s v="Bogotá"/>
    <s v="339913"/>
    <s v="En línea"/>
    <m/>
    <s v="Bogotá"/>
    <s v="8061"/>
    <s v="En línea"/>
  </r>
  <r>
    <s v="01843996"/>
    <s v="01/08/2025"/>
    <s v="04:41"/>
    <s v="OBI772"/>
    <x v="0"/>
    <s v="BOGOTÁ, D.C."/>
    <x v="0"/>
    <x v="0"/>
    <n v="148086.19"/>
    <n v="13.699"/>
    <n v="10810"/>
    <s v="100080091039465"/>
    <m/>
    <m/>
    <n v="10810"/>
    <n v="10793.82"/>
    <n v="147864.54017999998"/>
    <x v="0"/>
    <x v="1"/>
    <x v="1"/>
    <n v="465"/>
    <n v="10008009"/>
    <s v="SABANA"/>
    <n v="1039"/>
    <s v="Combustibles"/>
    <s v="0040006276"/>
    <s v="Bogotá"/>
    <s v="281965"/>
    <s v="En línea"/>
    <m/>
    <m/>
    <m/>
    <m/>
  </r>
  <r>
    <s v="01844019"/>
    <s v="01/08/2025"/>
    <s v="05:49"/>
    <s v="OBI770"/>
    <x v="0"/>
    <s v="BOGOTÁ, D.C."/>
    <x v="0"/>
    <x v="0"/>
    <n v="152766.92000000001"/>
    <n v="14.132"/>
    <n v="10810"/>
    <s v="100080091039465"/>
    <m/>
    <m/>
    <n v="10810"/>
    <n v="10793.82"/>
    <n v="152538.26423999999"/>
    <x v="0"/>
    <x v="1"/>
    <x v="1"/>
    <n v="465"/>
    <n v="10008009"/>
    <s v="SABANA"/>
    <n v="1039"/>
    <s v="Combustibles"/>
    <s v="0040006276"/>
    <s v="Bogotá"/>
    <s v="309934"/>
    <s v="En línea"/>
    <m/>
    <m/>
    <m/>
    <m/>
  </r>
  <r>
    <s v="01844034"/>
    <s v="01/08/2025"/>
    <s v="06:15"/>
    <s v="OKZ914"/>
    <x v="0"/>
    <s v="BOGOTÁ, D.C."/>
    <x v="0"/>
    <x v="1"/>
    <n v="130098.55"/>
    <n v="8.3450000000000006"/>
    <n v="15590"/>
    <s v="100080091039465"/>
    <m/>
    <m/>
    <n v="15590"/>
    <n v="16413.12"/>
    <n v="136967.48639999999"/>
    <x v="0"/>
    <x v="1"/>
    <x v="1"/>
    <n v="465"/>
    <n v="10008009"/>
    <s v="SABANA"/>
    <n v="1039"/>
    <s v="Combustibles"/>
    <s v="0040006276"/>
    <s v="Bogotá"/>
    <s v="105189"/>
    <s v="En línea"/>
    <m/>
    <m/>
    <m/>
    <m/>
  </r>
  <r>
    <s v="01844093"/>
    <s v="01/08/2025"/>
    <s v="07:38"/>
    <s v="OLM972"/>
    <x v="0"/>
    <s v="BOGOTÁ, D.C."/>
    <x v="0"/>
    <x v="0"/>
    <n v="130260.5"/>
    <n v="12.05"/>
    <n v="10810"/>
    <s v="100080091039465"/>
    <m/>
    <m/>
    <n v="10810"/>
    <n v="10793.82"/>
    <n v="130065.531"/>
    <x v="0"/>
    <x v="1"/>
    <x v="1"/>
    <n v="465"/>
    <n v="10008009"/>
    <s v="SABANA"/>
    <n v="1039"/>
    <s v="Combustibles"/>
    <s v="0040006276"/>
    <s v="Bogotá"/>
    <s v="158170"/>
    <s v="En línea"/>
    <m/>
    <m/>
    <m/>
    <m/>
  </r>
  <r>
    <s v="01844643"/>
    <s v="01/08/2025"/>
    <s v="19:35"/>
    <s v="OBI720"/>
    <x v="0"/>
    <s v="BOGOTÁ, D.C."/>
    <x v="0"/>
    <x v="0"/>
    <n v="144626.99"/>
    <n v="13.379"/>
    <n v="10810"/>
    <s v="100080091039465"/>
    <m/>
    <m/>
    <n v="10810"/>
    <n v="10793.82"/>
    <n v="144410.52778"/>
    <x v="0"/>
    <x v="1"/>
    <x v="1"/>
    <n v="465"/>
    <n v="10008009"/>
    <s v="SABANA"/>
    <n v="1039"/>
    <s v="Combustibles"/>
    <s v="0040006276"/>
    <s v="Bogotá"/>
    <s v="225046"/>
    <s v="En línea"/>
    <m/>
    <m/>
    <m/>
    <m/>
  </r>
  <r>
    <s v="02568101"/>
    <s v="02/08/2025"/>
    <s v="06:23"/>
    <s v="OBI768"/>
    <x v="0"/>
    <s v="BOGOTÁ, D.C."/>
    <x v="0"/>
    <x v="1"/>
    <n v="87413.13"/>
    <n v="5.6070000000000002"/>
    <n v="15590"/>
    <s v="100080091039465"/>
    <m/>
    <m/>
    <n v="15590"/>
    <n v="16413.12"/>
    <n v="92028.363839999991"/>
    <x v="0"/>
    <x v="1"/>
    <x v="1"/>
    <n v="465"/>
    <n v="10008009"/>
    <s v="SABANA"/>
    <n v="1039"/>
    <s v="Combustibles"/>
    <s v="0040006276"/>
    <s v="Bogotá"/>
    <s v="263347"/>
    <s v="En línea"/>
    <m/>
    <m/>
    <m/>
    <m/>
  </r>
  <r>
    <s v="01844989"/>
    <s v="02/08/2025"/>
    <s v="07:52"/>
    <s v="OLO563"/>
    <x v="0"/>
    <s v="BOGOTÁ, D.C."/>
    <x v="0"/>
    <x v="1"/>
    <n v="132608.54"/>
    <n v="8.5060000000000002"/>
    <n v="15590"/>
    <s v="100080091039465"/>
    <m/>
    <m/>
    <n v="15590"/>
    <n v="16413.12"/>
    <n v="139609.99872"/>
    <x v="0"/>
    <x v="1"/>
    <x v="1"/>
    <n v="465"/>
    <n v="10008009"/>
    <s v="SABANA"/>
    <n v="1039"/>
    <s v="Combustibles"/>
    <s v="0040006276"/>
    <s v="Bogotá"/>
    <s v="135915"/>
    <s v="En línea"/>
    <m/>
    <m/>
    <m/>
    <m/>
  </r>
  <r>
    <s v="01846274"/>
    <s v="04/08/2025"/>
    <s v="04:45"/>
    <s v="OLO562"/>
    <x v="0"/>
    <s v="BOGOTÁ, D.C."/>
    <x v="0"/>
    <x v="1"/>
    <n v="123051.87"/>
    <n v="7.8929999999999998"/>
    <n v="15590"/>
    <s v="100080091039465"/>
    <m/>
    <m/>
    <n v="15590"/>
    <n v="16413.12"/>
    <n v="129548.75615999999"/>
    <x v="0"/>
    <x v="1"/>
    <x v="1"/>
    <n v="465"/>
    <n v="10008009"/>
    <s v="SABANA"/>
    <n v="1039"/>
    <s v="Combustibles"/>
    <s v="0040006276"/>
    <s v="Bogotá"/>
    <s v="140896"/>
    <s v="En línea"/>
    <m/>
    <m/>
    <m/>
    <m/>
  </r>
  <r>
    <s v="01846293"/>
    <s v="04/08/2025"/>
    <s v="05:39"/>
    <s v="OBI771"/>
    <x v="0"/>
    <s v="BOGOTÁ, D.C."/>
    <x v="0"/>
    <x v="0"/>
    <n v="94619.93"/>
    <n v="8.7530000000000001"/>
    <n v="10810"/>
    <s v="100080091039465"/>
    <m/>
    <m/>
    <n v="10810"/>
    <n v="10793.82"/>
    <n v="94478.306459999993"/>
    <x v="0"/>
    <x v="1"/>
    <x v="1"/>
    <n v="465"/>
    <n v="10008009"/>
    <s v="SABANA"/>
    <n v="1039"/>
    <s v="Combustibles"/>
    <s v="0040006276"/>
    <s v="Bogotá"/>
    <s v="340182"/>
    <s v="En línea"/>
    <m/>
    <m/>
    <m/>
    <m/>
  </r>
  <r>
    <s v="01430329"/>
    <s v="04/08/2025"/>
    <s v="11:25"/>
    <s v="OLM971"/>
    <x v="0"/>
    <s v="BOGOTÁ, D.C."/>
    <x v="0"/>
    <x v="0"/>
    <n v="166571.25"/>
    <n v="16.125"/>
    <n v="10330"/>
    <s v="100080091069465"/>
    <m/>
    <m/>
    <n v="10330"/>
    <n v="10793.82"/>
    <n v="174050.3475"/>
    <x v="1"/>
    <x v="1"/>
    <x v="1"/>
    <n v="465"/>
    <n v="10008009"/>
    <s v="SABANA"/>
    <n v="1069"/>
    <s v="Combustibles"/>
    <s v="0040006276"/>
    <s v="Bogotá"/>
    <s v="173691"/>
    <s v="En línea"/>
    <m/>
    <m/>
    <m/>
    <m/>
  </r>
  <r>
    <s v="01847147"/>
    <s v="05/08/2025"/>
    <s v="06:11"/>
    <s v="OBH309"/>
    <x v="0"/>
    <s v="BOGOTÁ, D.C."/>
    <x v="0"/>
    <x v="1"/>
    <n v="90063.43"/>
    <n v="5.7770000000000001"/>
    <n v="15590"/>
    <s v="100080091039465"/>
    <m/>
    <m/>
    <n v="15590"/>
    <n v="16413.12"/>
    <n v="94818.594239999991"/>
    <x v="0"/>
    <x v="1"/>
    <x v="1"/>
    <n v="465"/>
    <n v="10008009"/>
    <s v="SABANA"/>
    <n v="1039"/>
    <s v="Combustibles"/>
    <s v="0040006276"/>
    <s v="Bogotá"/>
    <s v="254020"/>
    <s v="En línea"/>
    <m/>
    <m/>
    <m/>
    <m/>
  </r>
  <r>
    <s v="01847234"/>
    <s v="05/08/2025"/>
    <s v="08:27"/>
    <s v="OBG442"/>
    <x v="0"/>
    <s v="BOGOTÁ, D.C."/>
    <x v="0"/>
    <x v="0"/>
    <n v="98165.61"/>
    <n v="9.0809999999999995"/>
    <n v="10810"/>
    <s v="100080091039465"/>
    <m/>
    <m/>
    <n v="10810"/>
    <n v="10793.82"/>
    <n v="98018.679419999986"/>
    <x v="0"/>
    <x v="1"/>
    <x v="1"/>
    <n v="465"/>
    <n v="10008009"/>
    <s v="SABANA"/>
    <n v="1039"/>
    <s v="Combustibles"/>
    <s v="0040006276"/>
    <s v="Bogotá"/>
    <s v="174237"/>
    <s v="En línea"/>
    <m/>
    <m/>
    <m/>
    <m/>
  </r>
  <r>
    <s v="01847579"/>
    <s v="05/08/2025"/>
    <s v="15:53"/>
    <s v="OKZ914"/>
    <x v="0"/>
    <s v="BOGOTÁ, D.C."/>
    <x v="0"/>
    <x v="1"/>
    <n v="80007.88"/>
    <n v="5.1319999999999997"/>
    <n v="15590"/>
    <s v="100080091039465"/>
    <m/>
    <m/>
    <n v="15590"/>
    <n v="16413.12"/>
    <n v="84232.131839999987"/>
    <x v="0"/>
    <x v="1"/>
    <x v="1"/>
    <n v="465"/>
    <n v="10008009"/>
    <s v="SABANA"/>
    <n v="1039"/>
    <s v="Combustibles"/>
    <s v="0040006276"/>
    <s v="Bogotá"/>
    <s v="105465"/>
    <s v="En línea"/>
    <m/>
    <m/>
    <m/>
    <m/>
  </r>
  <r>
    <s v="02569757"/>
    <s v="05/08/2025"/>
    <s v="17:10"/>
    <s v="OBI768"/>
    <x v="0"/>
    <s v="BOGOTÁ, D.C."/>
    <x v="0"/>
    <x v="1"/>
    <n v="80537.94"/>
    <n v="5.1660000000000004"/>
    <n v="15590"/>
    <s v="100080091039465"/>
    <m/>
    <m/>
    <n v="15590"/>
    <n v="16413.12"/>
    <n v="84790.177920000002"/>
    <x v="0"/>
    <x v="1"/>
    <x v="1"/>
    <n v="465"/>
    <n v="10008009"/>
    <s v="SABANA"/>
    <n v="1039"/>
    <s v="Combustibles"/>
    <s v="0040006276"/>
    <s v="Bogotá"/>
    <s v="263540"/>
    <s v="En línea"/>
    <m/>
    <m/>
    <m/>
    <m/>
  </r>
  <r>
    <s v="01847659"/>
    <s v="05/08/2025"/>
    <s v="17:27"/>
    <s v="OBI772"/>
    <x v="0"/>
    <s v="BOGOTÁ, D.C."/>
    <x v="0"/>
    <x v="0"/>
    <n v="80534.5"/>
    <n v="7.45"/>
    <n v="10810"/>
    <s v="100080091039465"/>
    <m/>
    <m/>
    <n v="10810"/>
    <n v="10793.82"/>
    <n v="80413.959000000003"/>
    <x v="0"/>
    <x v="1"/>
    <x v="1"/>
    <n v="465"/>
    <n v="10008009"/>
    <s v="SABANA"/>
    <n v="1039"/>
    <s v="Combustibles"/>
    <s v="0040006276"/>
    <s v="Bogotá"/>
    <s v="282165"/>
    <s v="En línea"/>
    <m/>
    <m/>
    <m/>
    <m/>
  </r>
  <r>
    <s v="01848243"/>
    <s v="06/08/2025"/>
    <s v="10:18"/>
    <s v="OBI770"/>
    <x v="0"/>
    <s v="BOGOTÁ, D.C."/>
    <x v="0"/>
    <x v="0"/>
    <n v="145189.10999999999"/>
    <n v="13.430999999999999"/>
    <n v="10810"/>
    <s v="100080091039465"/>
    <m/>
    <m/>
    <n v="10810"/>
    <n v="10793.82"/>
    <n v="144971.79642"/>
    <x v="0"/>
    <x v="1"/>
    <x v="1"/>
    <n v="465"/>
    <n v="10008009"/>
    <s v="SABANA"/>
    <n v="1039"/>
    <s v="Combustibles"/>
    <s v="0040006276"/>
    <s v="Bogotá"/>
    <s v="310356"/>
    <s v="En línea"/>
    <m/>
    <m/>
    <m/>
    <m/>
  </r>
  <r>
    <s v="02570136"/>
    <s v="06/08/2025"/>
    <s v="11:32"/>
    <s v="OBI771"/>
    <x v="0"/>
    <s v="BOGOTÁ, D.C."/>
    <x v="0"/>
    <x v="0"/>
    <n v="77237.45"/>
    <n v="7.1449999999999996"/>
    <n v="10810"/>
    <s v="100080091039465"/>
    <m/>
    <m/>
    <n v="10810"/>
    <n v="10793.82"/>
    <n v="77121.843899999993"/>
    <x v="0"/>
    <x v="1"/>
    <x v="1"/>
    <n v="465"/>
    <n v="10008009"/>
    <s v="SABANA"/>
    <n v="1039"/>
    <s v="Combustibles"/>
    <s v="0040006276"/>
    <s v="Bogotá"/>
    <s v="340392"/>
    <s v="En línea"/>
    <m/>
    <m/>
    <m/>
    <m/>
  </r>
  <r>
    <s v="01848519"/>
    <s v="06/08/2025"/>
    <s v="16:00"/>
    <s v="OLM972"/>
    <x v="0"/>
    <s v="BOGOTÁ, D.C."/>
    <x v="0"/>
    <x v="0"/>
    <n v="129601.09"/>
    <n v="11.989000000000001"/>
    <n v="10810"/>
    <s v="100080091039465"/>
    <m/>
    <m/>
    <n v="10810"/>
    <n v="10793.82"/>
    <n v="129407.10798"/>
    <x v="0"/>
    <x v="1"/>
    <x v="1"/>
    <n v="465"/>
    <n v="10008009"/>
    <s v="SABANA"/>
    <n v="1039"/>
    <s v="Combustibles"/>
    <s v="0040006276"/>
    <s v="Bogotá"/>
    <s v="158529"/>
    <s v="En línea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4C4CB-3974-4E3B-A572-CE9264B0CB14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1" firstHeaderRow="1" firstDataRow="3" firstDataCol="5"/>
  <pivotFields count="33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5">
        <item m="1" x="2"/>
        <item m="1" x="18"/>
        <item m="1" x="13"/>
        <item m="1" x="14"/>
        <item m="1" x="12"/>
        <item m="1" x="16"/>
        <item m="1" x="8"/>
        <item m="1" x="7"/>
        <item m="1" x="15"/>
        <item m="1" x="5"/>
        <item m="1" x="3"/>
        <item m="1" x="4"/>
        <item m="1" x="6"/>
        <item m="1" x="11"/>
        <item m="1" x="1"/>
        <item m="1" x="17"/>
        <item m="1" x="9"/>
        <item m="1" x="10"/>
        <item x="0"/>
        <item m="1" x="19"/>
        <item m="1" x="20"/>
        <item m="1" x="21"/>
        <item m="1" x="23"/>
        <item m="1" x="22"/>
        <item t="default"/>
      </items>
    </pivotField>
    <pivotField compact="0" outline="0" showAll="0"/>
    <pivotField axis="axisRow" compact="0" outline="0" showAll="0">
      <items count="4">
        <item x="0"/>
        <item m="1" x="2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9">
        <item m="1" x="37"/>
        <item m="1" x="31"/>
        <item m="1" x="29"/>
        <item m="1" x="2"/>
        <item m="1" x="16"/>
        <item m="1" x="9"/>
        <item m="1" x="12"/>
        <item m="1" x="10"/>
        <item m="1" x="42"/>
        <item m="1" x="3"/>
        <item m="1" x="35"/>
        <item m="1" x="40"/>
        <item m="1" x="27"/>
        <item m="1" x="13"/>
        <item m="1" x="30"/>
        <item m="1" x="48"/>
        <item m="1" x="34"/>
        <item m="1" x="15"/>
        <item m="1" x="25"/>
        <item m="1" x="8"/>
        <item m="1" x="24"/>
        <item m="1" x="21"/>
        <item m="1" x="41"/>
        <item m="1" x="22"/>
        <item x="1"/>
        <item m="1" x="23"/>
        <item m="1" x="44"/>
        <item m="1" x="11"/>
        <item m="1" x="43"/>
        <item m="1" x="20"/>
        <item m="1" x="39"/>
        <item m="1" x="6"/>
        <item m="1" x="47"/>
        <item m="1" x="18"/>
        <item m="1" x="17"/>
        <item m="1" x="51"/>
        <item m="1" x="52"/>
        <item m="1" x="33"/>
        <item m="1" x="19"/>
        <item m="1" x="38"/>
        <item m="1" x="36"/>
        <item m="1" x="32"/>
        <item m="1" x="54"/>
        <item m="1" x="4"/>
        <item x="0"/>
        <item m="1" x="7"/>
        <item m="1" x="50"/>
        <item m="1" x="45"/>
        <item m="1" x="14"/>
        <item m="1" x="46"/>
        <item m="1" x="5"/>
        <item m="1" x="49"/>
        <item m="1" x="28"/>
        <item m="1" x="26"/>
        <item m="1" x="53"/>
        <item m="1" x="55"/>
        <item m="1" x="56"/>
        <item m="1" x="57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5">
        <item m="1" x="2"/>
        <item x="0"/>
        <item m="1" x="3"/>
        <item x="1"/>
        <item m="1" x="4"/>
      </items>
    </pivotField>
    <pivotField axis="axisRow" compact="0" outline="0" subtotalTop="0" showAll="0" includeNewItemsInFilter="1" sortType="descending" defaultSubtotal="0">
      <items count="11">
        <item m="1" x="5"/>
        <item m="1" x="4"/>
        <item m="1" x="2"/>
        <item m="1" x="3"/>
        <item x="0"/>
        <item m="1" x="10"/>
        <item m="1" x="9"/>
        <item m="1" x="8"/>
        <item m="1" x="6"/>
        <item m="1" x="7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8">
    <i>
      <x v="1"/>
      <x v="18"/>
      <x/>
      <x v="4"/>
      <x v="44"/>
    </i>
    <i t="default" r="2">
      <x/>
    </i>
    <i t="default" r="1">
      <x v="18"/>
    </i>
    <i>
      <x v="3"/>
      <x v="18"/>
      <x/>
      <x v="10"/>
      <x v="44"/>
    </i>
    <i r="4">
      <x v="24"/>
    </i>
    <i t="default" r="2">
      <x/>
    </i>
    <i t="default" r="1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6" baseField="5" baseItem="0" numFmtId="165"/>
  </dataFields>
  <formats count="37">
    <format dxfId="38">
      <pivotArea field="19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7" type="button" dataOnly="0" labelOnly="1" outline="0" axis="axisRow" fieldPosition="4"/>
    </format>
    <format dxfId="13">
      <pivotArea field="19" type="button" dataOnly="0" labelOnly="1" outline="0" axis="axisRow" fieldPosition="3"/>
    </format>
    <format dxfId="12">
      <pivotArea dataOnly="0" labelOnly="1" outline="0" fieldPosition="0">
        <references count="1">
          <reference field="17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6" count="0" defaultSubtotal="1"/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0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2</v>
      </c>
      <c r="E3" s="1">
        <v>2</v>
      </c>
    </row>
    <row r="4" spans="1:5">
      <c r="A4">
        <f ca="1">IF(OR(B4=$A$46,B4=0),"",OFFSET(Tabla!$A$1,$C4,$A$2))</f>
        <v>173.66</v>
      </c>
      <c r="B4" t="str">
        <f ca="1">OFFSET(Tabla!$A$1,C4,$B$2)</f>
        <v>Total SG ALCALDIA MAYOR OC 125415</v>
      </c>
      <c r="C4" s="1">
        <v>19</v>
      </c>
      <c r="D4" s="1" t="s">
        <v>3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4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5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6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7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8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9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10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11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12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13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14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15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16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17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18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19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20</v>
      </c>
    </row>
    <row r="599" spans="1:2">
      <c r="A599" s="8" t="s">
        <v>21</v>
      </c>
      <c r="B599" s="8" t="s">
        <v>22</v>
      </c>
    </row>
    <row r="600" spans="1:2">
      <c r="A600" s="8" t="s">
        <v>23</v>
      </c>
      <c r="B600" s="8" t="s">
        <v>24</v>
      </c>
    </row>
    <row r="601" spans="1:2">
      <c r="A601" s="8" t="s">
        <v>25</v>
      </c>
      <c r="B601" s="8" t="s">
        <v>26</v>
      </c>
    </row>
    <row r="602" spans="1:2">
      <c r="A602" s="8" t="s">
        <v>27</v>
      </c>
      <c r="B602" s="8" t="s">
        <v>26</v>
      </c>
    </row>
    <row r="603" spans="1:2">
      <c r="A603" s="8" t="s">
        <v>28</v>
      </c>
      <c r="B603" s="8" t="s">
        <v>24</v>
      </c>
    </row>
    <row r="604" spans="1:2">
      <c r="A604" s="8" t="s">
        <v>29</v>
      </c>
      <c r="B604" s="8" t="s">
        <v>24</v>
      </c>
    </row>
    <row r="605" spans="1:2">
      <c r="A605" s="8" t="s">
        <v>30</v>
      </c>
      <c r="B605" s="8" t="s">
        <v>26</v>
      </c>
    </row>
    <row r="606" spans="1:2">
      <c r="A606" s="8" t="s">
        <v>31</v>
      </c>
      <c r="B606" s="8" t="s">
        <v>32</v>
      </c>
    </row>
    <row r="607" spans="1:2">
      <c r="A607" s="8" t="s">
        <v>33</v>
      </c>
      <c r="B607" s="8" t="s">
        <v>24</v>
      </c>
    </row>
    <row r="608" spans="1:2">
      <c r="A608" s="8" t="s">
        <v>34</v>
      </c>
      <c r="B608" s="8" t="s">
        <v>24</v>
      </c>
    </row>
    <row r="609" spans="1:2">
      <c r="A609" s="8" t="s">
        <v>35</v>
      </c>
      <c r="B609" s="8" t="s">
        <v>24</v>
      </c>
    </row>
    <row r="610" spans="1:2">
      <c r="A610" s="8" t="s">
        <v>36</v>
      </c>
      <c r="B610" s="8" t="s">
        <v>24</v>
      </c>
    </row>
    <row r="611" spans="1:2">
      <c r="A611" s="8" t="s">
        <v>37</v>
      </c>
      <c r="B611" s="8" t="s">
        <v>26</v>
      </c>
    </row>
    <row r="612" spans="1:2">
      <c r="A612" s="8" t="s">
        <v>38</v>
      </c>
      <c r="B612" s="8" t="s">
        <v>26</v>
      </c>
    </row>
    <row r="613" spans="1:2">
      <c r="A613" s="8" t="s">
        <v>27</v>
      </c>
      <c r="B613" s="8" t="s">
        <v>26</v>
      </c>
    </row>
    <row r="614" spans="1:2">
      <c r="A614" s="8" t="s">
        <v>39</v>
      </c>
      <c r="B614" s="8" t="s">
        <v>26</v>
      </c>
    </row>
    <row r="615" spans="1:2">
      <c r="A615" s="8" t="s">
        <v>40</v>
      </c>
      <c r="B615" s="8" t="s">
        <v>26</v>
      </c>
    </row>
    <row r="616" spans="1:2">
      <c r="A616" s="8" t="s">
        <v>41</v>
      </c>
      <c r="B616" s="8" t="s">
        <v>32</v>
      </c>
    </row>
    <row r="617" spans="1:2">
      <c r="A617" s="8" t="s">
        <v>42</v>
      </c>
      <c r="B617" s="8" t="s">
        <v>32</v>
      </c>
    </row>
    <row r="618" spans="1:2">
      <c r="A618" s="8" t="s">
        <v>43</v>
      </c>
      <c r="B618" s="8" t="s">
        <v>32</v>
      </c>
    </row>
    <row r="619" spans="1:2">
      <c r="A619" s="8" t="s">
        <v>44</v>
      </c>
      <c r="B619" s="8" t="s">
        <v>26</v>
      </c>
    </row>
    <row r="620" spans="1:2">
      <c r="A620" s="8" t="s">
        <v>45</v>
      </c>
      <c r="B620" s="8" t="s">
        <v>32</v>
      </c>
    </row>
    <row r="621" spans="1:2">
      <c r="A621" s="8" t="s">
        <v>46</v>
      </c>
      <c r="B621" s="8" t="s">
        <v>47</v>
      </c>
    </row>
    <row r="622" spans="1:2">
      <c r="A622" s="8" t="s">
        <v>48</v>
      </c>
      <c r="B622" s="8" t="s">
        <v>24</v>
      </c>
    </row>
    <row r="623" spans="1:2">
      <c r="A623" s="8" t="s">
        <v>49</v>
      </c>
      <c r="B623" s="8" t="s">
        <v>24</v>
      </c>
    </row>
    <row r="624" spans="1:2">
      <c r="A624" s="8" t="s">
        <v>50</v>
      </c>
      <c r="B624" s="8" t="s">
        <v>24</v>
      </c>
    </row>
    <row r="625" spans="1:2">
      <c r="A625" s="8" t="s">
        <v>51</v>
      </c>
      <c r="B625" s="8" t="s">
        <v>24</v>
      </c>
    </row>
    <row r="626" spans="1:2">
      <c r="A626" s="8" t="s">
        <v>52</v>
      </c>
      <c r="B626" s="8" t="s">
        <v>24</v>
      </c>
    </row>
    <row r="627" spans="1:2">
      <c r="A627" s="8" t="s">
        <v>53</v>
      </c>
      <c r="B627" s="8" t="s">
        <v>26</v>
      </c>
    </row>
    <row r="628" spans="1:2">
      <c r="A628" s="8" t="s">
        <v>54</v>
      </c>
      <c r="B628" s="8" t="s">
        <v>32</v>
      </c>
    </row>
    <row r="629" spans="1:2">
      <c r="A629" s="8" t="s">
        <v>55</v>
      </c>
      <c r="B629" s="8" t="s">
        <v>32</v>
      </c>
    </row>
    <row r="630" spans="1:2">
      <c r="A630" s="8" t="s">
        <v>56</v>
      </c>
      <c r="B630" s="8" t="s">
        <v>26</v>
      </c>
    </row>
    <row r="631" spans="1:2">
      <c r="A631" s="8" t="s">
        <v>57</v>
      </c>
      <c r="B631" s="8" t="s">
        <v>26</v>
      </c>
    </row>
    <row r="632" spans="1:2">
      <c r="A632" s="8" t="s">
        <v>58</v>
      </c>
      <c r="B632" s="8" t="s">
        <v>32</v>
      </c>
    </row>
    <row r="633" spans="1:2">
      <c r="A633" s="8" t="s">
        <v>59</v>
      </c>
      <c r="B633" s="8" t="s">
        <v>24</v>
      </c>
    </row>
    <row r="634" spans="1:2">
      <c r="A634" s="8" t="s">
        <v>60</v>
      </c>
      <c r="B634" s="8" t="s">
        <v>26</v>
      </c>
    </row>
    <row r="635" spans="1:2">
      <c r="A635" s="8" t="s">
        <v>61</v>
      </c>
      <c r="B635" s="8" t="s">
        <v>24</v>
      </c>
    </row>
    <row r="636" spans="1:2">
      <c r="A636" s="8" t="s">
        <v>62</v>
      </c>
      <c r="B636" s="8" t="s">
        <v>24</v>
      </c>
    </row>
    <row r="637" spans="1:2">
      <c r="A637" s="8" t="s">
        <v>63</v>
      </c>
      <c r="B637" s="8" t="s">
        <v>32</v>
      </c>
    </row>
    <row r="638" spans="1:2">
      <c r="A638" s="8" t="s">
        <v>64</v>
      </c>
      <c r="B638" s="8" t="s">
        <v>24</v>
      </c>
    </row>
    <row r="639" spans="1:2">
      <c r="A639" s="8" t="s">
        <v>65</v>
      </c>
      <c r="B639" s="8" t="s">
        <v>32</v>
      </c>
    </row>
    <row r="640" spans="1:2">
      <c r="A640" s="8" t="s">
        <v>66</v>
      </c>
      <c r="B640" s="8" t="s">
        <v>24</v>
      </c>
    </row>
    <row r="641" spans="1:2">
      <c r="A641" s="8" t="s">
        <v>67</v>
      </c>
      <c r="B641" s="8" t="s">
        <v>68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82"/>
  <sheetViews>
    <sheetView showGridLines="0" topLeftCell="A9" zoomScale="85" zoomScaleNormal="85" zoomScaleSheetLayoutView="85" workbookViewId="0">
      <selection activeCell="A34" sqref="A34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3.140625" style="11" bestFit="1" customWidth="1"/>
    <col min="6" max="9" width="15" style="11" bestFit="1" customWidth="1"/>
    <col min="10" max="10" width="23.7109375" style="11" bestFit="1" customWidth="1"/>
    <col min="11" max="11" width="28" style="11" bestFit="1" customWidth="1"/>
    <col min="12" max="12" width="13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229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69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70</v>
      </c>
      <c r="B3" s="6"/>
    </row>
    <row r="4" spans="1:16" s="5" customFormat="1">
      <c r="A4" s="6"/>
      <c r="B4" s="6" t="s">
        <v>1</v>
      </c>
      <c r="C4" s="6" t="s">
        <v>9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80"/>
      <c r="B11" s="80"/>
      <c r="C11" s="80"/>
      <c r="D11" s="80"/>
      <c r="E11" s="80"/>
      <c r="F11" s="80" t="s">
        <v>21</v>
      </c>
      <c r="G11" s="80" t="s">
        <v>72</v>
      </c>
      <c r="H11" s="80"/>
      <c r="I11" s="80"/>
      <c r="J11" s="80"/>
      <c r="K11" s="80"/>
    </row>
    <row r="12" spans="1:16" s="9" customFormat="1" ht="15">
      <c r="A12" s="80"/>
      <c r="B12" s="80"/>
      <c r="C12" s="80"/>
      <c r="D12" s="80"/>
      <c r="E12" s="80"/>
      <c r="F12" s="24" t="s">
        <v>24</v>
      </c>
      <c r="G12" s="25"/>
      <c r="H12" s="24" t="s">
        <v>26</v>
      </c>
      <c r="I12" s="25"/>
      <c r="J12" s="60" t="s">
        <v>73</v>
      </c>
      <c r="K12" s="60" t="s">
        <v>74</v>
      </c>
    </row>
    <row r="13" spans="1:16" s="9" customFormat="1" ht="15">
      <c r="A13" s="62" t="s">
        <v>71</v>
      </c>
      <c r="B13" s="51" t="s">
        <v>134</v>
      </c>
      <c r="C13" s="51" t="s">
        <v>138</v>
      </c>
      <c r="D13" s="26" t="s">
        <v>76</v>
      </c>
      <c r="E13" s="51" t="s">
        <v>75</v>
      </c>
      <c r="F13" s="27" t="s">
        <v>77</v>
      </c>
      <c r="G13" s="26" t="s">
        <v>78</v>
      </c>
      <c r="H13" s="27" t="s">
        <v>77</v>
      </c>
      <c r="I13" s="26" t="s">
        <v>78</v>
      </c>
      <c r="J13" s="61"/>
      <c r="K13" s="61"/>
    </row>
    <row r="14" spans="1:16" s="9" customFormat="1" ht="14.25">
      <c r="A14" s="28" t="s">
        <v>228</v>
      </c>
      <c r="B14" s="29" t="s">
        <v>186</v>
      </c>
      <c r="C14" s="29" t="s">
        <v>0</v>
      </c>
      <c r="D14" s="29" t="s">
        <v>276</v>
      </c>
      <c r="E14" s="29" t="s">
        <v>170</v>
      </c>
      <c r="F14" s="30">
        <v>81.524000000000001</v>
      </c>
      <c r="G14" s="31">
        <v>879955.38167999999</v>
      </c>
      <c r="H14" s="49">
        <v>45.063000000000002</v>
      </c>
      <c r="I14" s="31">
        <v>739624.42655999993</v>
      </c>
      <c r="J14" s="32">
        <v>126.587</v>
      </c>
      <c r="K14" s="33">
        <v>1619579.8082399999</v>
      </c>
      <c r="L14" s="78"/>
      <c r="M14" s="78"/>
      <c r="P14" s="9" t="str">
        <f>+A14</f>
        <v>28 AL 31 DE JULIO</v>
      </c>
    </row>
    <row r="15" spans="1:16" s="9" customFormat="1" ht="14.25">
      <c r="A15" s="52"/>
      <c r="B15" s="63"/>
      <c r="C15" s="64" t="s">
        <v>273</v>
      </c>
      <c r="D15" s="65"/>
      <c r="E15" s="65"/>
      <c r="F15" s="66">
        <v>81.524000000000001</v>
      </c>
      <c r="G15" s="67">
        <v>879955.38167999999</v>
      </c>
      <c r="H15" s="68">
        <v>45.063000000000002</v>
      </c>
      <c r="I15" s="67">
        <v>739624.42655999993</v>
      </c>
      <c r="J15" s="69">
        <v>126.587</v>
      </c>
      <c r="K15" s="70">
        <v>1619579.8082399999</v>
      </c>
      <c r="L15" s="78"/>
      <c r="M15" s="78"/>
      <c r="P15" s="9">
        <f t="shared" ref="P15:P38" si="0">+A15</f>
        <v>0</v>
      </c>
    </row>
    <row r="16" spans="1:16" s="9" customFormat="1" ht="14.25">
      <c r="A16" s="52"/>
      <c r="B16" s="71" t="s">
        <v>278</v>
      </c>
      <c r="C16" s="72"/>
      <c r="D16" s="72"/>
      <c r="E16" s="72"/>
      <c r="F16" s="73">
        <v>81.524000000000001</v>
      </c>
      <c r="G16" s="74">
        <v>879955.38167999999</v>
      </c>
      <c r="H16" s="75">
        <v>45.063000000000002</v>
      </c>
      <c r="I16" s="74">
        <v>739624.42655999993</v>
      </c>
      <c r="J16" s="76">
        <v>126.587</v>
      </c>
      <c r="K16" s="77">
        <v>1619579.8082399999</v>
      </c>
      <c r="L16" s="78"/>
      <c r="M16" s="78"/>
      <c r="P16" s="9">
        <f t="shared" si="0"/>
        <v>0</v>
      </c>
    </row>
    <row r="17" spans="1:16" ht="14.25">
      <c r="A17" s="28" t="s">
        <v>277</v>
      </c>
      <c r="B17" s="29" t="s">
        <v>186</v>
      </c>
      <c r="C17" s="29" t="s">
        <v>0</v>
      </c>
      <c r="D17" s="29">
        <v>9019542637</v>
      </c>
      <c r="E17" s="29" t="s">
        <v>170</v>
      </c>
      <c r="F17" s="30">
        <v>111.10899999999999</v>
      </c>
      <c r="G17" s="31">
        <v>1199290.5563800002</v>
      </c>
      <c r="H17" s="49">
        <v>46.426000000000002</v>
      </c>
      <c r="I17" s="31">
        <v>761995.50911999994</v>
      </c>
      <c r="J17" s="32">
        <v>157.535</v>
      </c>
      <c r="K17" s="33">
        <v>1961286.0655</v>
      </c>
      <c r="L17" s="79"/>
      <c r="M17" s="78"/>
      <c r="P17" s="11" t="str">
        <f t="shared" si="0"/>
        <v>1 AL 6 DE AGOSTO</v>
      </c>
    </row>
    <row r="18" spans="1:16" ht="14.25">
      <c r="A18" s="52"/>
      <c r="B18" s="63"/>
      <c r="C18" s="63"/>
      <c r="D18" s="63"/>
      <c r="E18" s="53" t="s">
        <v>152</v>
      </c>
      <c r="F18" s="54">
        <v>16.125</v>
      </c>
      <c r="G18" s="55">
        <v>174050.3475</v>
      </c>
      <c r="H18" s="56"/>
      <c r="I18" s="55"/>
      <c r="J18" s="57">
        <v>16.125</v>
      </c>
      <c r="K18" s="58">
        <v>174050.3475</v>
      </c>
      <c r="L18" s="79"/>
      <c r="M18" s="78"/>
      <c r="P18" s="11">
        <f t="shared" si="0"/>
        <v>0</v>
      </c>
    </row>
    <row r="19" spans="1:16" ht="14.25">
      <c r="A19" s="52"/>
      <c r="B19" s="63"/>
      <c r="C19" s="64" t="s">
        <v>273</v>
      </c>
      <c r="D19" s="65"/>
      <c r="E19" s="65"/>
      <c r="F19" s="66">
        <v>127.23399999999999</v>
      </c>
      <c r="G19" s="67">
        <v>1373340.9038800001</v>
      </c>
      <c r="H19" s="68">
        <v>46.426000000000002</v>
      </c>
      <c r="I19" s="67">
        <v>761995.50911999994</v>
      </c>
      <c r="J19" s="69">
        <v>173.66</v>
      </c>
      <c r="K19" s="70">
        <v>2135336.4130000002</v>
      </c>
      <c r="L19" s="79"/>
      <c r="M19" s="78"/>
      <c r="P19" s="11">
        <f t="shared" si="0"/>
        <v>0</v>
      </c>
    </row>
    <row r="20" spans="1:16" ht="14.25">
      <c r="A20" s="52"/>
      <c r="B20" s="71" t="s">
        <v>278</v>
      </c>
      <c r="C20" s="72"/>
      <c r="D20" s="72"/>
      <c r="E20" s="72"/>
      <c r="F20" s="73">
        <v>127.23399999999999</v>
      </c>
      <c r="G20" s="74">
        <v>1373340.9038800001</v>
      </c>
      <c r="H20" s="75">
        <v>46.426000000000002</v>
      </c>
      <c r="I20" s="74">
        <v>761995.50911999994</v>
      </c>
      <c r="J20" s="76">
        <v>173.66</v>
      </c>
      <c r="K20" s="77">
        <v>2135336.4130000002</v>
      </c>
      <c r="L20" s="79"/>
      <c r="M20" s="78"/>
      <c r="P20" s="11">
        <f t="shared" si="0"/>
        <v>0</v>
      </c>
    </row>
    <row r="21" spans="1:16" ht="15">
      <c r="A21" s="34" t="s">
        <v>20</v>
      </c>
      <c r="B21" s="35"/>
      <c r="C21" s="35"/>
      <c r="D21" s="35"/>
      <c r="E21" s="35"/>
      <c r="F21" s="36">
        <v>208.75799999999998</v>
      </c>
      <c r="G21" s="37">
        <v>2253296.2855600002</v>
      </c>
      <c r="H21" s="50">
        <v>91.489000000000004</v>
      </c>
      <c r="I21" s="37">
        <v>1501619.9356799999</v>
      </c>
      <c r="J21" s="38">
        <v>300.24699999999996</v>
      </c>
      <c r="K21" s="39">
        <v>3754916.2212399999</v>
      </c>
      <c r="L21" s="79"/>
      <c r="M21" s="78"/>
      <c r="P21" s="11" t="str">
        <f t="shared" si="0"/>
        <v>Total general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79"/>
      <c r="M22" s="78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79"/>
      <c r="M23" s="78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79"/>
      <c r="M24" s="78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79"/>
      <c r="M25" s="78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9"/>
      <c r="M26" s="78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9"/>
      <c r="M27" s="78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9"/>
      <c r="M28" s="78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9"/>
      <c r="M29" s="78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9"/>
      <c r="M30" s="78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9"/>
      <c r="M31" s="78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9"/>
      <c r="M32" s="78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9"/>
      <c r="M33" s="78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9"/>
      <c r="M34" s="78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9"/>
      <c r="M35" s="78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9"/>
      <c r="M36" s="78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9"/>
      <c r="M37" s="78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9"/>
      <c r="M38" s="78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9"/>
      <c r="M39" s="78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9"/>
      <c r="M40" s="78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79"/>
      <c r="M41" s="78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79"/>
      <c r="M42" s="78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79"/>
      <c r="M43" s="78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79"/>
      <c r="M44" s="78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79"/>
      <c r="M45" s="78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79"/>
      <c r="M46" s="78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79"/>
      <c r="M47" s="78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79"/>
      <c r="M48" s="78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79"/>
      <c r="M49" s="78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79"/>
      <c r="M50" s="78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79"/>
      <c r="M51" s="78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79"/>
      <c r="M52" s="78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79"/>
      <c r="M53" s="78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79"/>
      <c r="M54" s="78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79"/>
      <c r="M55" s="78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79"/>
      <c r="M56" s="78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79"/>
      <c r="M57" s="78"/>
    </row>
    <row r="58" spans="1:13" ht="14.25">
      <c r="A58"/>
      <c r="B58"/>
      <c r="C58"/>
      <c r="D58"/>
      <c r="E58"/>
      <c r="F58"/>
      <c r="G58"/>
      <c r="H58"/>
      <c r="I58"/>
      <c r="J58"/>
      <c r="K58"/>
      <c r="L58" s="79"/>
      <c r="M58" s="78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79"/>
      <c r="M59" s="78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79"/>
      <c r="M60" s="78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79"/>
      <c r="M61" s="78"/>
    </row>
    <row r="62" spans="1:13" ht="14.25">
      <c r="A62"/>
      <c r="B62"/>
      <c r="C62"/>
      <c r="D62"/>
      <c r="E62"/>
      <c r="F62"/>
      <c r="G62"/>
      <c r="H62"/>
      <c r="I62"/>
      <c r="J62"/>
      <c r="K62"/>
      <c r="L62" s="79"/>
      <c r="M62" s="78"/>
    </row>
    <row r="63" spans="1:13" ht="14.25">
      <c r="A63"/>
      <c r="B63"/>
      <c r="C63"/>
      <c r="D63"/>
      <c r="E63"/>
      <c r="F63"/>
      <c r="G63"/>
      <c r="H63"/>
      <c r="I63"/>
      <c r="J63"/>
      <c r="K63"/>
      <c r="L63" s="79"/>
      <c r="M63" s="78"/>
    </row>
    <row r="64" spans="1:13" ht="14.25">
      <c r="A64"/>
      <c r="B64"/>
      <c r="C64"/>
      <c r="D64"/>
      <c r="E64"/>
      <c r="F64"/>
      <c r="G64"/>
      <c r="H64"/>
      <c r="I64"/>
      <c r="J64"/>
      <c r="K64"/>
      <c r="L64" s="79"/>
      <c r="M64" s="78"/>
    </row>
    <row r="65" spans="1:13" ht="14.25">
      <c r="A65"/>
      <c r="B65"/>
      <c r="C65"/>
      <c r="D65"/>
      <c r="E65"/>
      <c r="F65"/>
      <c r="G65"/>
      <c r="H65"/>
      <c r="I65"/>
      <c r="J65"/>
      <c r="K65"/>
      <c r="L65" s="79"/>
      <c r="M65" s="78"/>
    </row>
    <row r="66" spans="1:13" ht="14.25">
      <c r="A66"/>
      <c r="B66"/>
      <c r="C66"/>
      <c r="D66"/>
      <c r="E66"/>
      <c r="F66"/>
      <c r="G66"/>
      <c r="H66"/>
      <c r="I66"/>
      <c r="J66"/>
      <c r="K66"/>
      <c r="L66" s="79"/>
      <c r="M66" s="78"/>
    </row>
    <row r="67" spans="1:13" ht="14.25">
      <c r="A67"/>
      <c r="B67"/>
      <c r="C67"/>
      <c r="D67"/>
      <c r="E67"/>
      <c r="F67"/>
      <c r="G67"/>
      <c r="H67"/>
      <c r="I67"/>
      <c r="J67"/>
      <c r="K67"/>
      <c r="L67" s="79"/>
      <c r="M67" s="78"/>
    </row>
    <row r="68" spans="1:13" ht="14.25">
      <c r="A68"/>
      <c r="B68"/>
      <c r="C68"/>
      <c r="D68"/>
      <c r="E68"/>
      <c r="F68"/>
      <c r="G68"/>
      <c r="H68"/>
      <c r="I68"/>
      <c r="J68"/>
      <c r="K68"/>
      <c r="L68" s="79"/>
      <c r="M68" s="78"/>
    </row>
    <row r="69" spans="1:13" ht="14.25">
      <c r="A69"/>
      <c r="B69"/>
      <c r="C69"/>
      <c r="D69"/>
      <c r="E69"/>
      <c r="F69"/>
      <c r="G69"/>
      <c r="H69"/>
      <c r="I69"/>
      <c r="J69"/>
      <c r="K69"/>
      <c r="M69" s="78"/>
    </row>
    <row r="70" spans="1:13" ht="14.25">
      <c r="A70"/>
      <c r="B70"/>
      <c r="C70"/>
      <c r="D70"/>
      <c r="E70"/>
      <c r="F70"/>
      <c r="G70"/>
      <c r="H70"/>
      <c r="I70"/>
      <c r="J70"/>
      <c r="K70"/>
      <c r="M70" s="78"/>
    </row>
    <row r="71" spans="1:13" ht="14.25">
      <c r="A71"/>
      <c r="B71"/>
      <c r="C71"/>
      <c r="D71"/>
      <c r="E71"/>
      <c r="F71"/>
      <c r="G71"/>
      <c r="H71"/>
      <c r="I71"/>
      <c r="J71"/>
      <c r="K71"/>
      <c r="M71" s="78"/>
    </row>
    <row r="72" spans="1:13" ht="12.75">
      <c r="A72"/>
      <c r="B72"/>
      <c r="C72"/>
      <c r="D72"/>
      <c r="E72"/>
      <c r="F72"/>
      <c r="G72"/>
      <c r="H72"/>
      <c r="I72"/>
      <c r="J72"/>
      <c r="K72"/>
    </row>
    <row r="73" spans="1:13" ht="12.75">
      <c r="A73"/>
      <c r="B73"/>
      <c r="C73"/>
      <c r="D73"/>
      <c r="E73"/>
      <c r="F73"/>
      <c r="G73"/>
      <c r="H73"/>
      <c r="I73"/>
      <c r="J73"/>
      <c r="K73"/>
    </row>
    <row r="74" spans="1:13" ht="12.75">
      <c r="A74"/>
      <c r="B74"/>
      <c r="C74"/>
      <c r="D74"/>
      <c r="E74"/>
      <c r="F74"/>
      <c r="G74"/>
      <c r="H74"/>
      <c r="I74"/>
      <c r="J74"/>
      <c r="K74"/>
    </row>
    <row r="75" spans="1:13" ht="12.75">
      <c r="A75"/>
      <c r="B75"/>
      <c r="C75"/>
      <c r="D75"/>
      <c r="E75"/>
      <c r="F75"/>
      <c r="G75"/>
      <c r="H75"/>
      <c r="I75"/>
      <c r="J75"/>
      <c r="K75"/>
    </row>
    <row r="76" spans="1:13" ht="12.75">
      <c r="A76"/>
      <c r="B76"/>
      <c r="C76"/>
      <c r="D76"/>
      <c r="E76"/>
      <c r="F76"/>
      <c r="G76"/>
      <c r="H76"/>
      <c r="I76"/>
      <c r="J76"/>
      <c r="K76"/>
    </row>
    <row r="77" spans="1:13" ht="12.75">
      <c r="A77"/>
      <c r="B77"/>
      <c r="C77"/>
      <c r="D77"/>
      <c r="E77"/>
      <c r="F77"/>
      <c r="G77"/>
      <c r="H77"/>
      <c r="I77"/>
      <c r="J77"/>
      <c r="K77"/>
    </row>
    <row r="78" spans="1:13" ht="12.75">
      <c r="A78"/>
      <c r="B78"/>
      <c r="C78"/>
      <c r="D78"/>
      <c r="E78"/>
      <c r="F78"/>
      <c r="G78"/>
      <c r="H78"/>
      <c r="I78"/>
      <c r="J78"/>
      <c r="K78"/>
    </row>
    <row r="79" spans="1:13" ht="12.75">
      <c r="A79"/>
      <c r="B79"/>
      <c r="C79"/>
      <c r="D79"/>
      <c r="E79"/>
      <c r="F79"/>
      <c r="G79"/>
      <c r="H79"/>
      <c r="I79"/>
      <c r="J79"/>
      <c r="K79"/>
    </row>
    <row r="80" spans="1:13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A539"/>
      <c r="B539"/>
      <c r="C539"/>
      <c r="D539"/>
      <c r="E539"/>
      <c r="F539"/>
      <c r="G539"/>
      <c r="H539"/>
      <c r="I539"/>
      <c r="J539"/>
      <c r="K539"/>
    </row>
    <row r="540" spans="1:11" ht="12.75">
      <c r="A540"/>
      <c r="B540"/>
      <c r="C540"/>
      <c r="D540"/>
      <c r="E540"/>
      <c r="F540"/>
      <c r="G540"/>
      <c r="H540"/>
      <c r="I540"/>
      <c r="J540"/>
      <c r="K540"/>
    </row>
    <row r="541" spans="1:11" ht="12.75">
      <c r="A541"/>
      <c r="B541"/>
      <c r="C541"/>
      <c r="D541"/>
      <c r="E541"/>
      <c r="F541"/>
      <c r="G541"/>
      <c r="H541"/>
      <c r="I541"/>
      <c r="J541"/>
      <c r="K541"/>
    </row>
    <row r="542" spans="1:11" ht="12.75">
      <c r="A542"/>
      <c r="B542"/>
      <c r="C542"/>
      <c r="D542"/>
      <c r="E542"/>
      <c r="F542"/>
      <c r="G542"/>
      <c r="H542"/>
      <c r="I542"/>
      <c r="J542"/>
      <c r="K542"/>
    </row>
    <row r="543" spans="1:11" ht="12.75">
      <c r="A543"/>
      <c r="B543"/>
      <c r="C543"/>
      <c r="D543"/>
      <c r="E543"/>
      <c r="F543"/>
      <c r="G543"/>
      <c r="H543"/>
      <c r="I543"/>
      <c r="J543"/>
      <c r="K543"/>
    </row>
    <row r="544" spans="1:11" ht="12.75">
      <c r="A544"/>
      <c r="B544"/>
      <c r="C544"/>
      <c r="D544"/>
      <c r="E544"/>
      <c r="F544"/>
      <c r="G544"/>
      <c r="H544"/>
      <c r="I544"/>
      <c r="J544"/>
      <c r="K544"/>
    </row>
    <row r="545" spans="1:11" ht="12.75">
      <c r="A545"/>
      <c r="B545"/>
      <c r="C545"/>
      <c r="D545"/>
      <c r="E545"/>
      <c r="F545"/>
      <c r="G545"/>
      <c r="H545"/>
      <c r="I545"/>
      <c r="J545"/>
      <c r="K545"/>
    </row>
    <row r="546" spans="1:11" ht="12.75">
      <c r="A546"/>
      <c r="B546"/>
      <c r="C546"/>
      <c r="D546"/>
      <c r="E546"/>
      <c r="F546"/>
      <c r="G546"/>
      <c r="H546"/>
      <c r="I546"/>
      <c r="J546"/>
      <c r="K546"/>
    </row>
    <row r="547" spans="1:11" ht="12.75">
      <c r="A547"/>
      <c r="B547"/>
      <c r="C547"/>
      <c r="D547"/>
      <c r="E547"/>
      <c r="F547"/>
      <c r="G547"/>
      <c r="H547"/>
      <c r="I547"/>
      <c r="J547"/>
      <c r="K547"/>
    </row>
    <row r="548" spans="1:11" ht="12.75">
      <c r="A548"/>
      <c r="B548"/>
      <c r="C548"/>
      <c r="D548"/>
      <c r="E548"/>
      <c r="F548"/>
      <c r="G548"/>
      <c r="H548"/>
      <c r="I548"/>
      <c r="J548"/>
      <c r="K548"/>
    </row>
    <row r="549" spans="1:11" ht="12.75">
      <c r="A549"/>
      <c r="B549"/>
      <c r="C549"/>
      <c r="D549"/>
      <c r="E549"/>
      <c r="F549"/>
      <c r="G549"/>
      <c r="H549"/>
      <c r="I549"/>
      <c r="J549"/>
      <c r="K549"/>
    </row>
    <row r="550" spans="1:11" ht="12.75">
      <c r="A550"/>
      <c r="B550"/>
      <c r="C550"/>
      <c r="D550"/>
      <c r="E550"/>
      <c r="F550"/>
      <c r="G550"/>
      <c r="H550"/>
      <c r="I550"/>
      <c r="J550"/>
      <c r="K550"/>
    </row>
    <row r="551" spans="1:11" ht="12.75">
      <c r="A551"/>
      <c r="B551"/>
      <c r="C551"/>
      <c r="D551"/>
      <c r="E551"/>
      <c r="F551"/>
      <c r="G551"/>
      <c r="H551"/>
      <c r="I551"/>
      <c r="J551"/>
      <c r="K551"/>
    </row>
    <row r="552" spans="1:11" ht="12.75">
      <c r="A552"/>
      <c r="B552"/>
      <c r="C552"/>
      <c r="D552"/>
      <c r="E552"/>
      <c r="F552"/>
      <c r="G552"/>
      <c r="H552"/>
      <c r="I552"/>
      <c r="J552"/>
      <c r="K552"/>
    </row>
    <row r="553" spans="1:11" ht="12.75">
      <c r="A553"/>
      <c r="B553"/>
      <c r="C553"/>
      <c r="D553"/>
      <c r="E553"/>
      <c r="F553"/>
      <c r="G553"/>
      <c r="H553"/>
      <c r="I553"/>
      <c r="J553"/>
      <c r="K553"/>
    </row>
    <row r="554" spans="1:11" ht="12.75">
      <c r="A554"/>
      <c r="B554"/>
      <c r="C554"/>
      <c r="D554"/>
      <c r="E554"/>
      <c r="F554"/>
      <c r="G554"/>
      <c r="H554"/>
      <c r="I554"/>
      <c r="J554"/>
      <c r="K554"/>
    </row>
    <row r="555" spans="1:11" ht="12.75">
      <c r="A555"/>
      <c r="B555"/>
      <c r="C555"/>
      <c r="D555"/>
      <c r="E555"/>
      <c r="F555"/>
      <c r="G555"/>
      <c r="H555"/>
      <c r="I555"/>
      <c r="J555"/>
      <c r="K555"/>
    </row>
    <row r="556" spans="1:11" ht="12.75">
      <c r="A556"/>
      <c r="B556"/>
      <c r="C556"/>
      <c r="D556"/>
      <c r="E556"/>
      <c r="F556"/>
      <c r="G556"/>
      <c r="H556"/>
      <c r="I556"/>
      <c r="J556"/>
      <c r="K556"/>
    </row>
    <row r="557" spans="1:11" ht="12.75">
      <c r="A557"/>
      <c r="B557"/>
      <c r="C557"/>
      <c r="D557"/>
      <c r="E557"/>
      <c r="F557"/>
      <c r="G557"/>
      <c r="H557"/>
      <c r="I557"/>
      <c r="J557"/>
      <c r="K557"/>
    </row>
    <row r="558" spans="1:11" ht="12.75">
      <c r="A558"/>
      <c r="B558"/>
      <c r="C558"/>
      <c r="D558"/>
      <c r="E558"/>
      <c r="F558"/>
      <c r="G558"/>
      <c r="H558"/>
      <c r="I558"/>
      <c r="J558"/>
      <c r="K558"/>
    </row>
    <row r="559" spans="1:11" ht="12.75">
      <c r="A559"/>
      <c r="B559"/>
      <c r="C559"/>
      <c r="D559"/>
      <c r="E559"/>
      <c r="F559"/>
      <c r="G559"/>
      <c r="H559"/>
      <c r="I559"/>
      <c r="J559"/>
      <c r="K559"/>
    </row>
    <row r="560" spans="1:11" ht="12.75">
      <c r="A560"/>
      <c r="B560"/>
      <c r="C560"/>
      <c r="D560"/>
      <c r="E560"/>
      <c r="F560"/>
      <c r="G560"/>
      <c r="H560"/>
      <c r="I560"/>
      <c r="J560"/>
      <c r="K560"/>
    </row>
    <row r="561" spans="1:11" ht="12.75">
      <c r="A561"/>
      <c r="B561"/>
      <c r="C561"/>
      <c r="D561"/>
      <c r="E561"/>
      <c r="F561"/>
      <c r="G561"/>
      <c r="H561"/>
      <c r="I561"/>
      <c r="J561"/>
      <c r="K561"/>
    </row>
    <row r="562" spans="1:11" ht="12.75">
      <c r="A562"/>
      <c r="B562"/>
      <c r="C562"/>
      <c r="D562"/>
      <c r="E562"/>
      <c r="F562"/>
      <c r="G562"/>
      <c r="H562"/>
      <c r="I562"/>
      <c r="J562"/>
      <c r="K562"/>
    </row>
    <row r="563" spans="1:11" ht="12.75">
      <c r="A563"/>
      <c r="B563"/>
      <c r="C563"/>
      <c r="D563"/>
      <c r="E563"/>
      <c r="F563"/>
      <c r="G563"/>
      <c r="H563"/>
      <c r="I563"/>
      <c r="J563"/>
      <c r="K563"/>
    </row>
    <row r="564" spans="1:11" ht="12.75">
      <c r="A564"/>
      <c r="B564"/>
      <c r="C564"/>
      <c r="D564"/>
      <c r="E564"/>
      <c r="F564"/>
      <c r="G564"/>
      <c r="H564"/>
      <c r="I564"/>
      <c r="J564"/>
      <c r="K564"/>
    </row>
    <row r="565" spans="1:11" ht="12.75">
      <c r="A565"/>
      <c r="B565"/>
      <c r="C565"/>
      <c r="D565"/>
      <c r="E565"/>
      <c r="F565"/>
      <c r="G565"/>
      <c r="H565"/>
      <c r="I565"/>
      <c r="J565"/>
      <c r="K565"/>
    </row>
    <row r="566" spans="1:11" ht="12.75">
      <c r="A566"/>
      <c r="B566"/>
      <c r="C566"/>
      <c r="D566"/>
      <c r="E566"/>
      <c r="F566"/>
      <c r="G566"/>
      <c r="H566"/>
      <c r="I566"/>
      <c r="J566"/>
      <c r="K566"/>
    </row>
    <row r="567" spans="1:11" ht="12.75">
      <c r="A567"/>
      <c r="B567"/>
      <c r="C567"/>
      <c r="D567"/>
      <c r="E567"/>
      <c r="F567"/>
      <c r="G567"/>
      <c r="H567"/>
      <c r="I567"/>
      <c r="J567"/>
      <c r="K567"/>
    </row>
    <row r="568" spans="1:11" ht="12.75">
      <c r="A568"/>
      <c r="B568"/>
      <c r="C568"/>
      <c r="D568"/>
      <c r="E568"/>
      <c r="F568"/>
      <c r="G568"/>
      <c r="H568"/>
      <c r="I568"/>
      <c r="J568"/>
      <c r="K568"/>
    </row>
    <row r="569" spans="1:11" ht="12.75">
      <c r="A569"/>
      <c r="B569"/>
      <c r="C569"/>
      <c r="D569"/>
      <c r="E569"/>
      <c r="F569"/>
      <c r="G569"/>
      <c r="H569"/>
      <c r="I569"/>
      <c r="J569"/>
      <c r="K569"/>
    </row>
    <row r="570" spans="1:11" ht="12.75">
      <c r="A570"/>
      <c r="B570"/>
      <c r="C570"/>
      <c r="D570"/>
      <c r="E570"/>
      <c r="F570"/>
      <c r="G570"/>
      <c r="H570"/>
      <c r="I570"/>
      <c r="J570"/>
      <c r="K570"/>
    </row>
    <row r="571" spans="1:11" ht="12.75">
      <c r="A571"/>
      <c r="B571"/>
      <c r="C571"/>
      <c r="D571"/>
      <c r="E571"/>
      <c r="F571"/>
      <c r="G571"/>
      <c r="H571"/>
      <c r="I571"/>
      <c r="J571"/>
      <c r="K571"/>
    </row>
    <row r="572" spans="1:11" ht="12.75">
      <c r="A572"/>
      <c r="B572"/>
      <c r="C572"/>
      <c r="D572"/>
      <c r="E572"/>
      <c r="F572"/>
      <c r="G572"/>
      <c r="H572"/>
      <c r="I572"/>
      <c r="J572"/>
      <c r="K572"/>
    </row>
    <row r="573" spans="1:11" ht="12.75">
      <c r="A573"/>
      <c r="B573"/>
      <c r="C573"/>
      <c r="D573"/>
      <c r="E573"/>
      <c r="F573"/>
      <c r="G573"/>
      <c r="H573"/>
      <c r="I573"/>
      <c r="J573"/>
      <c r="K573"/>
    </row>
    <row r="574" spans="1:11" ht="12.75">
      <c r="A574"/>
      <c r="B574"/>
      <c r="C574"/>
      <c r="D574"/>
      <c r="E574"/>
      <c r="F574"/>
      <c r="G574"/>
      <c r="H574"/>
      <c r="I574"/>
      <c r="J574"/>
      <c r="K574"/>
    </row>
    <row r="575" spans="1:11" ht="12.75">
      <c r="A575"/>
      <c r="B575"/>
      <c r="C575"/>
      <c r="D575"/>
      <c r="E575"/>
      <c r="F575"/>
      <c r="G575"/>
      <c r="H575"/>
      <c r="I575"/>
      <c r="J575"/>
      <c r="K575"/>
    </row>
    <row r="576" spans="1:11" ht="12.75">
      <c r="A576"/>
      <c r="B576"/>
      <c r="C576"/>
      <c r="D576"/>
      <c r="E576"/>
      <c r="F576"/>
      <c r="G576"/>
      <c r="H576"/>
      <c r="I576"/>
      <c r="J576"/>
      <c r="K576"/>
    </row>
    <row r="577" spans="1:11" ht="12.75">
      <c r="A577"/>
      <c r="B577"/>
      <c r="C577"/>
      <c r="D577"/>
      <c r="E577"/>
      <c r="F577"/>
      <c r="G577"/>
      <c r="H577"/>
      <c r="I577"/>
      <c r="J577"/>
      <c r="K577"/>
    </row>
    <row r="578" spans="1:11" ht="12.75">
      <c r="A578"/>
      <c r="B578"/>
      <c r="C578"/>
      <c r="D578"/>
      <c r="E578"/>
      <c r="F578"/>
      <c r="G578"/>
      <c r="H578"/>
      <c r="I578"/>
      <c r="J578"/>
      <c r="K578"/>
    </row>
    <row r="579" spans="1:11" ht="12.75">
      <c r="A579"/>
      <c r="B579"/>
      <c r="C579"/>
      <c r="D579"/>
      <c r="E579"/>
      <c r="F579"/>
      <c r="G579"/>
      <c r="H579"/>
      <c r="I579"/>
      <c r="J579"/>
      <c r="K579"/>
    </row>
    <row r="580" spans="1:11" ht="12.75">
      <c r="A580"/>
      <c r="B580"/>
      <c r="C580"/>
      <c r="D580"/>
      <c r="E580"/>
      <c r="F580"/>
      <c r="G580"/>
      <c r="H580"/>
      <c r="I580"/>
      <c r="J580"/>
      <c r="K580"/>
    </row>
    <row r="581" spans="1:11" ht="12.75">
      <c r="A581"/>
      <c r="B581"/>
      <c r="C581"/>
      <c r="D581"/>
      <c r="E581"/>
      <c r="F581"/>
      <c r="G581"/>
      <c r="H581"/>
      <c r="I581"/>
      <c r="J581"/>
      <c r="K581"/>
    </row>
    <row r="582" spans="1:11" ht="12.75">
      <c r="A582"/>
      <c r="B582"/>
      <c r="C582"/>
      <c r="D582"/>
      <c r="E582"/>
      <c r="F582"/>
      <c r="G582"/>
      <c r="H582"/>
      <c r="I582"/>
      <c r="J582"/>
      <c r="K582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I32"/>
  <sheetViews>
    <sheetView showGridLines="0" tabSelected="1" workbookViewId="0">
      <pane ySplit="1" topLeftCell="A17" activePane="bottomLeft" state="frozen"/>
      <selection pane="bottomLeft" activeCell="H37" sqref="H37"/>
    </sheetView>
  </sheetViews>
  <sheetFormatPr baseColWidth="10" defaultColWidth="11.42578125" defaultRowHeight="11.25"/>
  <cols>
    <col min="1" max="1" width="10.42578125" style="18" bestFit="1" customWidth="1"/>
    <col min="2" max="2" width="8.28515625" style="42" bestFit="1" customWidth="1"/>
    <col min="3" max="3" width="4.42578125" style="19" bestFit="1" customWidth="1"/>
    <col min="4" max="4" width="11.42578125" style="46" bestFit="1" customWidth="1"/>
    <col min="5" max="5" width="34.5703125" style="46" bestFit="1" customWidth="1"/>
    <col min="6" max="6" width="10.7109375" style="18" bestFit="1" customWidth="1"/>
    <col min="7" max="7" width="7.5703125" style="20" bestFit="1" customWidth="1"/>
    <col min="8" max="8" width="9.42578125" style="18" bestFit="1" customWidth="1"/>
    <col min="9" max="9" width="9.7109375" style="46" bestFit="1" customWidth="1"/>
    <col min="10" max="10" width="7" style="48" bestFit="1" customWidth="1"/>
    <col min="11" max="11" width="7.42578125" style="44" bestFit="1" customWidth="1"/>
    <col min="12" max="12" width="21.42578125" style="44" bestFit="1" customWidth="1"/>
    <col min="13" max="14" width="21.42578125" style="44" customWidth="1"/>
    <col min="15" max="15" width="13.85546875" style="44" bestFit="1" customWidth="1"/>
    <col min="16" max="16" width="12.7109375" style="44" bestFit="1" customWidth="1"/>
    <col min="17" max="17" width="11.28515625" style="44" bestFit="1" customWidth="1"/>
    <col min="18" max="18" width="24.85546875" style="18" bestFit="1" customWidth="1"/>
    <col min="19" max="19" width="13.7109375" style="18" bestFit="1" customWidth="1"/>
    <col min="20" max="20" width="17.7109375" style="18" customWidth="1"/>
    <col min="21" max="21" width="6.28515625" style="18" bestFit="1" customWidth="1"/>
    <col min="22" max="22" width="14.85546875" style="20" bestFit="1" customWidth="1"/>
    <col min="23" max="23" width="6.85546875" style="18" bestFit="1" customWidth="1"/>
    <col min="24" max="24" width="6.5703125" style="44" bestFit="1" customWidth="1"/>
    <col min="25" max="25" width="9.7109375" style="48" bestFit="1" customWidth="1"/>
    <col min="26" max="26" width="10.140625" style="46" bestFit="1" customWidth="1"/>
    <col min="27" max="27" width="15.5703125" style="18" bestFit="1" customWidth="1"/>
    <col min="28" max="28" width="8.7109375" style="20" bestFit="1" customWidth="1"/>
    <col min="29" max="29" width="10.5703125" style="20" bestFit="1" customWidth="1"/>
    <col min="30" max="30" width="10.5703125" style="18" bestFit="1" customWidth="1"/>
    <col min="31" max="31" width="15.5703125" style="18" bestFit="1" customWidth="1"/>
    <col min="32" max="32" width="8.7109375" style="18" bestFit="1" customWidth="1"/>
    <col min="33" max="34" width="10.5703125" style="18" bestFit="1" customWidth="1"/>
    <col min="35" max="16384" width="11.42578125" style="18"/>
  </cols>
  <sheetData>
    <row r="1" spans="1:35" s="23" customFormat="1" ht="28.5" customHeight="1">
      <c r="A1" s="21" t="s">
        <v>79</v>
      </c>
      <c r="B1" s="40" t="s">
        <v>80</v>
      </c>
      <c r="C1" s="22" t="s">
        <v>81</v>
      </c>
      <c r="D1" s="43" t="s">
        <v>82</v>
      </c>
      <c r="E1" s="43" t="s">
        <v>134</v>
      </c>
      <c r="F1" s="21" t="s">
        <v>130</v>
      </c>
      <c r="G1" s="21" t="s">
        <v>138</v>
      </c>
      <c r="H1" s="21" t="s">
        <v>21</v>
      </c>
      <c r="I1" s="43" t="s">
        <v>137</v>
      </c>
      <c r="J1" s="47" t="s">
        <v>77</v>
      </c>
      <c r="K1" s="43" t="s">
        <v>135</v>
      </c>
      <c r="L1" s="43" t="s">
        <v>230</v>
      </c>
      <c r="M1" s="43" t="s">
        <v>274</v>
      </c>
      <c r="N1" s="43" t="s">
        <v>275</v>
      </c>
      <c r="O1" s="43" t="s">
        <v>132</v>
      </c>
      <c r="P1" s="43" t="s">
        <v>174</v>
      </c>
      <c r="Q1" s="43" t="s">
        <v>78</v>
      </c>
      <c r="R1" s="21" t="s">
        <v>75</v>
      </c>
      <c r="S1" s="21" t="s">
        <v>71</v>
      </c>
      <c r="T1" s="21" t="s">
        <v>76</v>
      </c>
      <c r="U1" s="21" t="s">
        <v>127</v>
      </c>
      <c r="V1" s="21" t="s">
        <v>128</v>
      </c>
      <c r="W1" s="21" t="s">
        <v>129</v>
      </c>
      <c r="X1" s="43" t="s">
        <v>84</v>
      </c>
      <c r="Y1" s="47" t="s">
        <v>131</v>
      </c>
      <c r="Z1" s="43" t="s">
        <v>133</v>
      </c>
      <c r="AA1" s="21" t="s">
        <v>136</v>
      </c>
      <c r="AB1" s="21" t="s">
        <v>83</v>
      </c>
      <c r="AC1" s="21" t="s">
        <v>139</v>
      </c>
      <c r="AD1" s="21" t="s">
        <v>139</v>
      </c>
      <c r="AE1" s="21" t="s">
        <v>136</v>
      </c>
      <c r="AF1" s="21" t="s">
        <v>83</v>
      </c>
      <c r="AG1" s="21" t="s">
        <v>139</v>
      </c>
      <c r="AH1" s="21" t="s">
        <v>139</v>
      </c>
      <c r="AI1" s="21"/>
    </row>
    <row r="2" spans="1:35" ht="15" customHeight="1">
      <c r="A2" s="15" t="s">
        <v>182</v>
      </c>
      <c r="B2" s="41" t="s">
        <v>175</v>
      </c>
      <c r="C2" s="16" t="s">
        <v>183</v>
      </c>
      <c r="D2" s="45" t="s">
        <v>184</v>
      </c>
      <c r="E2" s="45" t="s">
        <v>186</v>
      </c>
      <c r="F2" s="18" t="s">
        <v>141</v>
      </c>
      <c r="G2" s="17" t="s">
        <v>0</v>
      </c>
      <c r="H2" s="17" t="s">
        <v>24</v>
      </c>
      <c r="I2" s="45">
        <v>93928.09</v>
      </c>
      <c r="J2" s="59">
        <v>8.6890000000000001</v>
      </c>
      <c r="K2" s="45">
        <v>10810</v>
      </c>
      <c r="L2" s="45" t="str">
        <f t="shared" ref="L2:L3" si="0">+V2&amp;X2&amp;U2</f>
        <v>100080091039465</v>
      </c>
      <c r="M2" s="45"/>
      <c r="N2" s="45"/>
      <c r="O2" s="44">
        <v>10810</v>
      </c>
      <c r="P2" s="44">
        <v>10793.82</v>
      </c>
      <c r="Q2" s="44">
        <v>93787.501980000001</v>
      </c>
      <c r="R2" s="18" t="s">
        <v>170</v>
      </c>
      <c r="S2" s="18" t="s">
        <v>228</v>
      </c>
      <c r="T2" s="18" t="s">
        <v>276</v>
      </c>
      <c r="U2" s="18">
        <v>465</v>
      </c>
      <c r="V2" s="17">
        <v>10008009</v>
      </c>
      <c r="W2" s="18" t="s">
        <v>140</v>
      </c>
      <c r="X2" s="44">
        <v>1039</v>
      </c>
      <c r="Y2" s="48" t="s">
        <v>142</v>
      </c>
      <c r="Z2" s="45" t="s">
        <v>185</v>
      </c>
      <c r="AA2" s="17" t="s">
        <v>143</v>
      </c>
      <c r="AB2" s="17" t="s">
        <v>187</v>
      </c>
      <c r="AC2" s="17" t="s">
        <v>144</v>
      </c>
      <c r="AE2" s="18" t="s">
        <v>143</v>
      </c>
      <c r="AF2" s="18" t="s">
        <v>160</v>
      </c>
      <c r="AG2" s="18" t="s">
        <v>144</v>
      </c>
    </row>
    <row r="3" spans="1:35" ht="15" customHeight="1">
      <c r="A3" s="15" t="s">
        <v>212</v>
      </c>
      <c r="B3" s="41" t="s">
        <v>175</v>
      </c>
      <c r="C3" s="16" t="s">
        <v>213</v>
      </c>
      <c r="D3" s="45" t="s">
        <v>214</v>
      </c>
      <c r="E3" s="45" t="s">
        <v>186</v>
      </c>
      <c r="F3" s="18" t="s">
        <v>141</v>
      </c>
      <c r="G3" s="17" t="s">
        <v>0</v>
      </c>
      <c r="H3" s="17" t="s">
        <v>26</v>
      </c>
      <c r="I3" s="45">
        <v>112902.78</v>
      </c>
      <c r="J3" s="59">
        <v>7.242</v>
      </c>
      <c r="K3" s="45">
        <v>15590</v>
      </c>
      <c r="L3" s="45" t="str">
        <f t="shared" si="0"/>
        <v>100080091039465</v>
      </c>
      <c r="M3" s="45"/>
      <c r="N3" s="45"/>
      <c r="O3" s="44">
        <v>15590</v>
      </c>
      <c r="P3" s="44">
        <v>16413.12</v>
      </c>
      <c r="Q3" s="44">
        <v>118863.81503999999</v>
      </c>
      <c r="R3" s="18" t="s">
        <v>170</v>
      </c>
      <c r="S3" s="18" t="s">
        <v>228</v>
      </c>
      <c r="T3" s="18" t="s">
        <v>276</v>
      </c>
      <c r="U3" s="18">
        <v>465</v>
      </c>
      <c r="V3" s="17">
        <v>10008009</v>
      </c>
      <c r="W3" s="18" t="s">
        <v>140</v>
      </c>
      <c r="X3" s="44">
        <v>1039</v>
      </c>
      <c r="Y3" s="48" t="s">
        <v>142</v>
      </c>
      <c r="Z3" s="45" t="s">
        <v>185</v>
      </c>
      <c r="AA3" s="17" t="s">
        <v>143</v>
      </c>
      <c r="AB3" s="17" t="s">
        <v>215</v>
      </c>
      <c r="AC3" s="17" t="s">
        <v>144</v>
      </c>
    </row>
    <row r="4" spans="1:35" ht="15" customHeight="1">
      <c r="A4" s="15" t="s">
        <v>201</v>
      </c>
      <c r="B4" s="41" t="s">
        <v>175</v>
      </c>
      <c r="C4" s="16" t="s">
        <v>202</v>
      </c>
      <c r="D4" s="45" t="s">
        <v>196</v>
      </c>
      <c r="E4" s="45" t="s">
        <v>186</v>
      </c>
      <c r="F4" s="18" t="s">
        <v>141</v>
      </c>
      <c r="G4" s="17" t="s">
        <v>0</v>
      </c>
      <c r="H4" s="17" t="s">
        <v>24</v>
      </c>
      <c r="I4" s="45">
        <v>115342.7</v>
      </c>
      <c r="J4" s="59">
        <v>10.67</v>
      </c>
      <c r="K4" s="45">
        <v>10810</v>
      </c>
      <c r="L4" s="45" t="str">
        <f t="shared" ref="L4" si="1">+V4&amp;X4&amp;U4</f>
        <v>100080091039465</v>
      </c>
      <c r="M4" s="45"/>
      <c r="N4" s="45"/>
      <c r="O4" s="44">
        <v>10810</v>
      </c>
      <c r="P4" s="44">
        <v>10793.82</v>
      </c>
      <c r="Q4" s="44">
        <v>115170.0594</v>
      </c>
      <c r="R4" s="18" t="s">
        <v>170</v>
      </c>
      <c r="S4" s="18" t="s">
        <v>228</v>
      </c>
      <c r="T4" s="18" t="s">
        <v>276</v>
      </c>
      <c r="U4" s="18">
        <v>465</v>
      </c>
      <c r="V4" s="17">
        <v>10008009</v>
      </c>
      <c r="W4" s="18" t="s">
        <v>140</v>
      </c>
      <c r="X4" s="44">
        <v>1039</v>
      </c>
      <c r="Y4" s="48" t="s">
        <v>142</v>
      </c>
      <c r="Z4" s="45" t="s">
        <v>185</v>
      </c>
      <c r="AA4" s="17" t="s">
        <v>143</v>
      </c>
      <c r="AB4" s="17" t="s">
        <v>203</v>
      </c>
      <c r="AC4" s="17" t="s">
        <v>144</v>
      </c>
    </row>
    <row r="5" spans="1:35" ht="15" customHeight="1">
      <c r="A5" s="15" t="s">
        <v>204</v>
      </c>
      <c r="B5" s="41" t="s">
        <v>175</v>
      </c>
      <c r="C5" s="16" t="s">
        <v>155</v>
      </c>
      <c r="D5" s="45" t="s">
        <v>205</v>
      </c>
      <c r="E5" s="45" t="s">
        <v>186</v>
      </c>
      <c r="F5" s="18" t="s">
        <v>141</v>
      </c>
      <c r="G5" s="17" t="s">
        <v>0</v>
      </c>
      <c r="H5" s="17" t="s">
        <v>24</v>
      </c>
      <c r="I5" s="45">
        <v>100003.31</v>
      </c>
      <c r="J5" s="59">
        <v>9.2509999999999994</v>
      </c>
      <c r="K5" s="45">
        <v>10810</v>
      </c>
      <c r="L5" s="45" t="str">
        <f t="shared" ref="L5" si="2">+V5&amp;X5&amp;U5</f>
        <v>100080091039465</v>
      </c>
      <c r="M5" s="45"/>
      <c r="N5" s="45"/>
      <c r="O5" s="44">
        <v>10810</v>
      </c>
      <c r="P5" s="44">
        <v>10793.82</v>
      </c>
      <c r="Q5" s="44">
        <v>99853.628819999998</v>
      </c>
      <c r="R5" s="18" t="s">
        <v>170</v>
      </c>
      <c r="S5" s="18" t="s">
        <v>228</v>
      </c>
      <c r="T5" s="18" t="s">
        <v>276</v>
      </c>
      <c r="U5" s="18">
        <v>465</v>
      </c>
      <c r="V5" s="17">
        <v>10008009</v>
      </c>
      <c r="W5" s="18" t="s">
        <v>140</v>
      </c>
      <c r="X5" s="44">
        <v>1039</v>
      </c>
      <c r="Y5" s="48" t="s">
        <v>142</v>
      </c>
      <c r="Z5" s="45" t="s">
        <v>185</v>
      </c>
      <c r="AA5" s="17" t="s">
        <v>143</v>
      </c>
      <c r="AB5" s="17" t="s">
        <v>206</v>
      </c>
      <c r="AC5" s="17" t="s">
        <v>144</v>
      </c>
    </row>
    <row r="6" spans="1:35" ht="15" customHeight="1">
      <c r="A6" s="15" t="s">
        <v>219</v>
      </c>
      <c r="B6" s="41" t="s">
        <v>175</v>
      </c>
      <c r="C6" s="16" t="s">
        <v>154</v>
      </c>
      <c r="D6" s="45" t="s">
        <v>220</v>
      </c>
      <c r="E6" s="45" t="s">
        <v>186</v>
      </c>
      <c r="F6" s="18" t="s">
        <v>141</v>
      </c>
      <c r="G6" s="17" t="s">
        <v>0</v>
      </c>
      <c r="H6" s="17" t="s">
        <v>24</v>
      </c>
      <c r="I6" s="45">
        <v>138962.54999999999</v>
      </c>
      <c r="J6" s="59">
        <v>12.855</v>
      </c>
      <c r="K6" s="45">
        <v>10810</v>
      </c>
      <c r="L6" s="45" t="str">
        <f t="shared" ref="L6" si="3">+V6&amp;X6&amp;U6</f>
        <v>100080091039465</v>
      </c>
      <c r="M6" s="45"/>
      <c r="N6" s="45"/>
      <c r="O6" s="44">
        <v>10810</v>
      </c>
      <c r="P6" s="44">
        <v>10793.82</v>
      </c>
      <c r="Q6" s="44">
        <v>138754.55609999999</v>
      </c>
      <c r="R6" s="18" t="s">
        <v>170</v>
      </c>
      <c r="S6" s="18" t="s">
        <v>228</v>
      </c>
      <c r="T6" s="18" t="s">
        <v>276</v>
      </c>
      <c r="U6" s="18">
        <v>465</v>
      </c>
      <c r="V6" s="17">
        <v>10008009</v>
      </c>
      <c r="W6" s="18" t="s">
        <v>140</v>
      </c>
      <c r="X6" s="44">
        <v>1039</v>
      </c>
      <c r="Y6" s="48" t="s">
        <v>142</v>
      </c>
      <c r="Z6" s="45" t="s">
        <v>185</v>
      </c>
      <c r="AA6" s="17" t="s">
        <v>143</v>
      </c>
      <c r="AB6" s="17" t="s">
        <v>221</v>
      </c>
      <c r="AC6" s="17" t="s">
        <v>144</v>
      </c>
    </row>
    <row r="7" spans="1:35" ht="15" customHeight="1">
      <c r="A7" s="15" t="s">
        <v>207</v>
      </c>
      <c r="B7" s="41" t="s">
        <v>175</v>
      </c>
      <c r="C7" s="16" t="s">
        <v>169</v>
      </c>
      <c r="D7" s="45" t="s">
        <v>208</v>
      </c>
      <c r="E7" s="45" t="s">
        <v>186</v>
      </c>
      <c r="F7" s="18" t="s">
        <v>141</v>
      </c>
      <c r="G7" s="17" t="s">
        <v>0</v>
      </c>
      <c r="H7" s="17" t="s">
        <v>26</v>
      </c>
      <c r="I7" s="45">
        <v>133606.29999999999</v>
      </c>
      <c r="J7" s="59">
        <v>8.57</v>
      </c>
      <c r="K7" s="45">
        <v>15590</v>
      </c>
      <c r="L7" s="45" t="str">
        <f t="shared" ref="L7" si="4">+V7&amp;X7&amp;U7</f>
        <v>100080091039465</v>
      </c>
      <c r="M7" s="45"/>
      <c r="N7" s="45"/>
      <c r="O7" s="44">
        <v>15590</v>
      </c>
      <c r="P7" s="44">
        <v>16413.12</v>
      </c>
      <c r="Q7" s="44">
        <v>140660.43839999998</v>
      </c>
      <c r="R7" s="18" t="s">
        <v>170</v>
      </c>
      <c r="S7" s="18" t="s">
        <v>228</v>
      </c>
      <c r="T7" s="18" t="s">
        <v>276</v>
      </c>
      <c r="U7" s="18">
        <v>465</v>
      </c>
      <c r="V7" s="17">
        <v>10008009</v>
      </c>
      <c r="W7" s="18" t="s">
        <v>140</v>
      </c>
      <c r="X7" s="44">
        <v>1039</v>
      </c>
      <c r="Y7" s="48" t="s">
        <v>142</v>
      </c>
      <c r="Z7" s="45" t="s">
        <v>185</v>
      </c>
      <c r="AA7" s="17" t="s">
        <v>143</v>
      </c>
      <c r="AB7" s="17" t="s">
        <v>209</v>
      </c>
      <c r="AC7" s="17" t="s">
        <v>144</v>
      </c>
    </row>
    <row r="8" spans="1:35" ht="15" customHeight="1">
      <c r="A8" s="15" t="s">
        <v>192</v>
      </c>
      <c r="B8" s="41" t="s">
        <v>176</v>
      </c>
      <c r="C8" s="16" t="s">
        <v>148</v>
      </c>
      <c r="D8" s="45" t="s">
        <v>193</v>
      </c>
      <c r="E8" s="45" t="s">
        <v>186</v>
      </c>
      <c r="F8" s="18" t="s">
        <v>141</v>
      </c>
      <c r="G8" s="17" t="s">
        <v>0</v>
      </c>
      <c r="H8" s="17" t="s">
        <v>24</v>
      </c>
      <c r="I8" s="45">
        <v>77432.03</v>
      </c>
      <c r="J8" s="59">
        <v>7.1630000000000003</v>
      </c>
      <c r="K8" s="45">
        <v>10810</v>
      </c>
      <c r="L8" s="45" t="str">
        <f t="shared" ref="L8" si="5">+V8&amp;X8&amp;U8</f>
        <v>100080091039465</v>
      </c>
      <c r="M8" s="45"/>
      <c r="N8" s="45"/>
      <c r="O8" s="44">
        <v>10810</v>
      </c>
      <c r="P8" s="44">
        <v>10793.82</v>
      </c>
      <c r="Q8" s="44">
        <v>77316.132660000003</v>
      </c>
      <c r="R8" s="18" t="s">
        <v>170</v>
      </c>
      <c r="S8" s="18" t="s">
        <v>228</v>
      </c>
      <c r="T8" s="18" t="s">
        <v>276</v>
      </c>
      <c r="U8" s="18">
        <v>465</v>
      </c>
      <c r="V8" s="17">
        <v>10008009</v>
      </c>
      <c r="W8" s="18" t="s">
        <v>140</v>
      </c>
      <c r="X8" s="44">
        <v>1039</v>
      </c>
      <c r="Y8" s="48" t="s">
        <v>142</v>
      </c>
      <c r="Z8" s="45" t="s">
        <v>185</v>
      </c>
      <c r="AA8" s="17" t="s">
        <v>143</v>
      </c>
      <c r="AB8" s="17" t="s">
        <v>194</v>
      </c>
      <c r="AC8" s="17" t="s">
        <v>144</v>
      </c>
      <c r="AE8" s="18" t="s">
        <v>143</v>
      </c>
      <c r="AF8" s="18" t="s">
        <v>162</v>
      </c>
      <c r="AG8" s="18" t="s">
        <v>144</v>
      </c>
    </row>
    <row r="9" spans="1:35" ht="15" customHeight="1">
      <c r="A9" s="15" t="s">
        <v>188</v>
      </c>
      <c r="B9" s="41" t="s">
        <v>176</v>
      </c>
      <c r="C9" s="16" t="s">
        <v>189</v>
      </c>
      <c r="D9" s="45" t="s">
        <v>190</v>
      </c>
      <c r="E9" s="45" t="s">
        <v>186</v>
      </c>
      <c r="F9" s="18" t="s">
        <v>141</v>
      </c>
      <c r="G9" s="17" t="s">
        <v>0</v>
      </c>
      <c r="H9" s="17" t="s">
        <v>24</v>
      </c>
      <c r="I9" s="45">
        <v>147415.97</v>
      </c>
      <c r="J9" s="59">
        <v>13.637</v>
      </c>
      <c r="K9" s="45">
        <v>10810</v>
      </c>
      <c r="L9" s="45" t="str">
        <f t="shared" ref="L9" si="6">+V9&amp;X9&amp;U9</f>
        <v>100080091039465</v>
      </c>
      <c r="M9" s="45"/>
      <c r="N9" s="45"/>
      <c r="O9" s="44">
        <v>10810</v>
      </c>
      <c r="P9" s="44">
        <v>10793.82</v>
      </c>
      <c r="Q9" s="44">
        <v>147195.32334</v>
      </c>
      <c r="R9" s="18" t="s">
        <v>170</v>
      </c>
      <c r="S9" s="18" t="s">
        <v>228</v>
      </c>
      <c r="T9" s="18" t="s">
        <v>276</v>
      </c>
      <c r="U9" s="18">
        <v>465</v>
      </c>
      <c r="V9" s="17">
        <v>10008009</v>
      </c>
      <c r="W9" s="18" t="s">
        <v>140</v>
      </c>
      <c r="X9" s="44">
        <v>1039</v>
      </c>
      <c r="Y9" s="48" t="s">
        <v>142</v>
      </c>
      <c r="Z9" s="45" t="s">
        <v>185</v>
      </c>
      <c r="AA9" s="17" t="s">
        <v>143</v>
      </c>
      <c r="AB9" s="17" t="s">
        <v>191</v>
      </c>
      <c r="AC9" s="17" t="s">
        <v>144</v>
      </c>
      <c r="AE9" s="18" t="s">
        <v>143</v>
      </c>
      <c r="AF9" s="18" t="s">
        <v>161</v>
      </c>
      <c r="AG9" s="18" t="s">
        <v>144</v>
      </c>
    </row>
    <row r="10" spans="1:35" ht="15" customHeight="1">
      <c r="A10" s="15" t="s">
        <v>225</v>
      </c>
      <c r="B10" s="41" t="s">
        <v>176</v>
      </c>
      <c r="C10" s="16" t="s">
        <v>173</v>
      </c>
      <c r="D10" s="45" t="s">
        <v>226</v>
      </c>
      <c r="E10" s="45" t="s">
        <v>186</v>
      </c>
      <c r="F10" s="18" t="s">
        <v>141</v>
      </c>
      <c r="G10" s="17" t="s">
        <v>0</v>
      </c>
      <c r="H10" s="17" t="s">
        <v>26</v>
      </c>
      <c r="I10" s="45">
        <v>224028.3</v>
      </c>
      <c r="J10" s="59">
        <v>14.37</v>
      </c>
      <c r="K10" s="45">
        <v>15590</v>
      </c>
      <c r="L10" s="45" t="str">
        <f t="shared" ref="L10" si="7">+V10&amp;X10&amp;U10</f>
        <v>100080091039465</v>
      </c>
      <c r="M10" s="45"/>
      <c r="N10" s="45"/>
      <c r="O10" s="44">
        <v>15590</v>
      </c>
      <c r="P10" s="44">
        <v>16413.12</v>
      </c>
      <c r="Q10" s="44">
        <v>235856.53439999997</v>
      </c>
      <c r="R10" s="18" t="s">
        <v>170</v>
      </c>
      <c r="S10" s="18" t="s">
        <v>228</v>
      </c>
      <c r="T10" s="18" t="s">
        <v>276</v>
      </c>
      <c r="U10" s="18">
        <v>465</v>
      </c>
      <c r="V10" s="17">
        <v>10008009</v>
      </c>
      <c r="W10" s="18" t="s">
        <v>140</v>
      </c>
      <c r="X10" s="44">
        <v>1039</v>
      </c>
      <c r="Y10" s="48" t="s">
        <v>142</v>
      </c>
      <c r="Z10" s="45" t="s">
        <v>185</v>
      </c>
      <c r="AA10" s="17" t="s">
        <v>143</v>
      </c>
      <c r="AB10" s="17" t="s">
        <v>227</v>
      </c>
      <c r="AC10" s="17" t="s">
        <v>144</v>
      </c>
    </row>
    <row r="11" spans="1:35" ht="15" customHeight="1">
      <c r="A11" s="15" t="s">
        <v>195</v>
      </c>
      <c r="B11" s="41" t="s">
        <v>176</v>
      </c>
      <c r="C11" s="16" t="s">
        <v>158</v>
      </c>
      <c r="D11" s="45" t="s">
        <v>196</v>
      </c>
      <c r="E11" s="45" t="s">
        <v>186</v>
      </c>
      <c r="F11" s="18" t="s">
        <v>141</v>
      </c>
      <c r="G11" s="17" t="s">
        <v>0</v>
      </c>
      <c r="H11" s="17" t="s">
        <v>24</v>
      </c>
      <c r="I11" s="45">
        <v>85582.77</v>
      </c>
      <c r="J11" s="59">
        <v>7.9169999999999998</v>
      </c>
      <c r="K11" s="45">
        <v>10810</v>
      </c>
      <c r="L11" s="45" t="str">
        <f t="shared" ref="L11" si="8">+V11&amp;X11&amp;U11</f>
        <v>100080091039465</v>
      </c>
      <c r="M11" s="45"/>
      <c r="N11" s="45"/>
      <c r="O11" s="44">
        <v>10810</v>
      </c>
      <c r="P11" s="44">
        <v>10793.82</v>
      </c>
      <c r="Q11" s="44">
        <v>85454.672939999989</v>
      </c>
      <c r="R11" s="18" t="s">
        <v>170</v>
      </c>
      <c r="S11" s="18" t="s">
        <v>228</v>
      </c>
      <c r="T11" s="18" t="s">
        <v>276</v>
      </c>
      <c r="U11" s="18">
        <v>465</v>
      </c>
      <c r="V11" s="17">
        <v>10008009</v>
      </c>
      <c r="W11" s="18" t="s">
        <v>140</v>
      </c>
      <c r="X11" s="44">
        <v>1039</v>
      </c>
      <c r="Y11" s="48" t="s">
        <v>142</v>
      </c>
      <c r="Z11" s="45" t="s">
        <v>185</v>
      </c>
      <c r="AA11" s="17" t="s">
        <v>143</v>
      </c>
      <c r="AB11" s="17" t="s">
        <v>197</v>
      </c>
      <c r="AC11" s="17" t="s">
        <v>144</v>
      </c>
      <c r="AE11" s="18" t="s">
        <v>143</v>
      </c>
      <c r="AF11" s="18" t="s">
        <v>163</v>
      </c>
      <c r="AG11" s="18" t="s">
        <v>144</v>
      </c>
    </row>
    <row r="12" spans="1:35" ht="15" customHeight="1">
      <c r="A12" s="15" t="s">
        <v>222</v>
      </c>
      <c r="B12" s="41" t="s">
        <v>177</v>
      </c>
      <c r="C12" s="16" t="s">
        <v>147</v>
      </c>
      <c r="D12" s="45" t="s">
        <v>223</v>
      </c>
      <c r="E12" s="45" t="s">
        <v>186</v>
      </c>
      <c r="F12" s="18" t="s">
        <v>141</v>
      </c>
      <c r="G12" s="17" t="s">
        <v>0</v>
      </c>
      <c r="H12" s="17" t="s">
        <v>26</v>
      </c>
      <c r="I12" s="45">
        <v>97905.2</v>
      </c>
      <c r="J12" s="59">
        <v>6.28</v>
      </c>
      <c r="K12" s="45">
        <v>15590</v>
      </c>
      <c r="L12" s="45" t="str">
        <f t="shared" ref="L12" si="9">+V12&amp;X12&amp;U12</f>
        <v>100080091039465</v>
      </c>
      <c r="M12" s="45"/>
      <c r="N12" s="45"/>
      <c r="O12" s="44">
        <v>15590</v>
      </c>
      <c r="P12" s="44">
        <v>16413.12</v>
      </c>
      <c r="Q12" s="44">
        <v>103074.3936</v>
      </c>
      <c r="R12" s="18" t="s">
        <v>170</v>
      </c>
      <c r="S12" s="18" t="s">
        <v>228</v>
      </c>
      <c r="T12" s="18" t="s">
        <v>276</v>
      </c>
      <c r="U12" s="18">
        <v>465</v>
      </c>
      <c r="V12" s="17">
        <v>10008009</v>
      </c>
      <c r="W12" s="18" t="s">
        <v>140</v>
      </c>
      <c r="X12" s="44">
        <v>1039</v>
      </c>
      <c r="Y12" s="48" t="s">
        <v>142</v>
      </c>
      <c r="Z12" s="45" t="s">
        <v>185</v>
      </c>
      <c r="AA12" s="17" t="s">
        <v>143</v>
      </c>
      <c r="AB12" s="17" t="s">
        <v>224</v>
      </c>
      <c r="AC12" s="17" t="s">
        <v>144</v>
      </c>
    </row>
    <row r="13" spans="1:35" ht="15" customHeight="1">
      <c r="A13" s="15" t="s">
        <v>216</v>
      </c>
      <c r="B13" s="41" t="s">
        <v>177</v>
      </c>
      <c r="C13" s="16" t="s">
        <v>171</v>
      </c>
      <c r="D13" s="45" t="s">
        <v>217</v>
      </c>
      <c r="E13" s="45" t="s">
        <v>186</v>
      </c>
      <c r="F13" s="18" t="s">
        <v>141</v>
      </c>
      <c r="G13" s="17" t="s">
        <v>0</v>
      </c>
      <c r="H13" s="17" t="s">
        <v>26</v>
      </c>
      <c r="I13" s="45">
        <v>134089.59</v>
      </c>
      <c r="J13" s="59">
        <v>8.6010000000000009</v>
      </c>
      <c r="K13" s="45">
        <v>15590</v>
      </c>
      <c r="L13" s="45" t="str">
        <f t="shared" ref="L13" si="10">+V13&amp;X13&amp;U13</f>
        <v>100080091039465</v>
      </c>
      <c r="M13" s="45"/>
      <c r="N13" s="45"/>
      <c r="O13" s="44">
        <v>15590</v>
      </c>
      <c r="P13" s="44">
        <v>16413.12</v>
      </c>
      <c r="Q13" s="44">
        <v>141169.24512000001</v>
      </c>
      <c r="R13" s="18" t="s">
        <v>170</v>
      </c>
      <c r="S13" s="18" t="s">
        <v>228</v>
      </c>
      <c r="T13" s="18" t="s">
        <v>276</v>
      </c>
      <c r="U13" s="18">
        <v>465</v>
      </c>
      <c r="V13" s="17">
        <v>10008009</v>
      </c>
      <c r="W13" s="18" t="s">
        <v>140</v>
      </c>
      <c r="X13" s="44">
        <v>1039</v>
      </c>
      <c r="Y13" s="48" t="s">
        <v>142</v>
      </c>
      <c r="Z13" s="45" t="s">
        <v>185</v>
      </c>
      <c r="AA13" s="17" t="s">
        <v>143</v>
      </c>
      <c r="AB13" s="17" t="s">
        <v>218</v>
      </c>
      <c r="AC13" s="17" t="s">
        <v>144</v>
      </c>
    </row>
    <row r="14" spans="1:35" ht="15" customHeight="1">
      <c r="A14" s="15" t="s">
        <v>198</v>
      </c>
      <c r="B14" s="41" t="s">
        <v>178</v>
      </c>
      <c r="C14" s="16" t="s">
        <v>150</v>
      </c>
      <c r="D14" s="45" t="s">
        <v>199</v>
      </c>
      <c r="E14" s="45" t="s">
        <v>186</v>
      </c>
      <c r="F14" s="18" t="s">
        <v>141</v>
      </c>
      <c r="G14" s="17" t="s">
        <v>0</v>
      </c>
      <c r="H14" s="17" t="s">
        <v>24</v>
      </c>
      <c r="I14" s="45">
        <v>122607.02</v>
      </c>
      <c r="J14" s="59">
        <v>11.342000000000001</v>
      </c>
      <c r="K14" s="45">
        <v>10810</v>
      </c>
      <c r="L14" s="45" t="str">
        <f t="shared" ref="L14" si="11">+V14&amp;X14&amp;U14</f>
        <v>100080091039465</v>
      </c>
      <c r="M14" s="45"/>
      <c r="N14" s="45"/>
      <c r="O14" s="44">
        <v>10810</v>
      </c>
      <c r="P14" s="44">
        <v>10793.82</v>
      </c>
      <c r="Q14" s="44">
        <v>122423.50644</v>
      </c>
      <c r="R14" s="18" t="s">
        <v>170</v>
      </c>
      <c r="S14" s="18" t="s">
        <v>228</v>
      </c>
      <c r="T14" s="18" t="s">
        <v>276</v>
      </c>
      <c r="U14" s="18">
        <v>465</v>
      </c>
      <c r="V14" s="17">
        <v>10008009</v>
      </c>
      <c r="W14" s="18" t="s">
        <v>140</v>
      </c>
      <c r="X14" s="44">
        <v>1039</v>
      </c>
      <c r="Y14" s="48" t="s">
        <v>142</v>
      </c>
      <c r="Z14" s="45" t="s">
        <v>185</v>
      </c>
      <c r="AA14" s="17" t="s">
        <v>143</v>
      </c>
      <c r="AB14" s="17" t="s">
        <v>200</v>
      </c>
      <c r="AC14" s="17" t="s">
        <v>144</v>
      </c>
      <c r="AE14" s="18" t="s">
        <v>143</v>
      </c>
      <c r="AF14" s="18" t="s">
        <v>164</v>
      </c>
      <c r="AG14" s="18" t="s">
        <v>144</v>
      </c>
    </row>
    <row r="15" spans="1:35" ht="15" customHeight="1">
      <c r="A15" s="81" t="s">
        <v>250</v>
      </c>
      <c r="B15" s="41" t="s">
        <v>231</v>
      </c>
      <c r="C15" s="16" t="s">
        <v>146</v>
      </c>
      <c r="D15" s="45" t="s">
        <v>196</v>
      </c>
      <c r="E15" s="45" t="s">
        <v>186</v>
      </c>
      <c r="F15" s="18" t="s">
        <v>141</v>
      </c>
      <c r="G15" s="17" t="s">
        <v>0</v>
      </c>
      <c r="H15" s="17" t="s">
        <v>24</v>
      </c>
      <c r="I15" s="45">
        <v>148086.19</v>
      </c>
      <c r="J15" s="59">
        <v>13.699</v>
      </c>
      <c r="K15" s="45">
        <v>10810</v>
      </c>
      <c r="L15" s="45" t="str">
        <f t="shared" ref="L15:L17" si="12">+V15&amp;X15&amp;U15</f>
        <v>100080091039465</v>
      </c>
      <c r="M15" s="45"/>
      <c r="N15" s="45"/>
      <c r="O15" s="44">
        <v>10810</v>
      </c>
      <c r="P15" s="44">
        <v>10793.82</v>
      </c>
      <c r="Q15" s="44">
        <v>147864.54017999998</v>
      </c>
      <c r="R15" s="18" t="s">
        <v>170</v>
      </c>
      <c r="S15" s="18" t="s">
        <v>277</v>
      </c>
      <c r="T15" s="18">
        <v>9019542637</v>
      </c>
      <c r="U15" s="18">
        <v>465</v>
      </c>
      <c r="V15" s="17">
        <v>10008009</v>
      </c>
      <c r="W15" s="18" t="s">
        <v>140</v>
      </c>
      <c r="X15" s="44">
        <v>1039</v>
      </c>
      <c r="Y15" s="48" t="s">
        <v>142</v>
      </c>
      <c r="Z15" s="45" t="s">
        <v>185</v>
      </c>
      <c r="AA15" s="17" t="s">
        <v>143</v>
      </c>
      <c r="AB15" s="17" t="s">
        <v>251</v>
      </c>
      <c r="AC15" s="17" t="s">
        <v>144</v>
      </c>
    </row>
    <row r="16" spans="1:35" ht="15" customHeight="1">
      <c r="A16" s="82" t="s">
        <v>267</v>
      </c>
      <c r="B16" s="42" t="s">
        <v>231</v>
      </c>
      <c r="C16" s="19" t="s">
        <v>210</v>
      </c>
      <c r="D16" s="46" t="s">
        <v>205</v>
      </c>
      <c r="E16" s="46" t="s">
        <v>186</v>
      </c>
      <c r="F16" s="18" t="s">
        <v>141</v>
      </c>
      <c r="G16" s="20" t="s">
        <v>0</v>
      </c>
      <c r="H16" s="18" t="s">
        <v>24</v>
      </c>
      <c r="I16" s="46">
        <v>152766.92000000001</v>
      </c>
      <c r="J16" s="48">
        <v>14.132</v>
      </c>
      <c r="K16" s="44">
        <v>10810</v>
      </c>
      <c r="L16" s="45" t="str">
        <f t="shared" si="12"/>
        <v>100080091039465</v>
      </c>
      <c r="M16" s="45"/>
      <c r="N16" s="45"/>
      <c r="O16" s="44">
        <v>10810</v>
      </c>
      <c r="P16" s="44">
        <v>10793.82</v>
      </c>
      <c r="Q16" s="44">
        <v>152538.26423999999</v>
      </c>
      <c r="R16" s="18" t="s">
        <v>170</v>
      </c>
      <c r="S16" s="18" t="s">
        <v>277</v>
      </c>
      <c r="T16" s="18">
        <v>9019542637</v>
      </c>
      <c r="U16" s="18">
        <v>465</v>
      </c>
      <c r="V16" s="20">
        <v>10008009</v>
      </c>
      <c r="W16" s="18" t="s">
        <v>140</v>
      </c>
      <c r="X16" s="44">
        <v>1039</v>
      </c>
      <c r="Y16" s="48" t="s">
        <v>142</v>
      </c>
      <c r="Z16" s="46" t="s">
        <v>185</v>
      </c>
      <c r="AA16" s="18" t="s">
        <v>143</v>
      </c>
      <c r="AB16" s="20" t="s">
        <v>268</v>
      </c>
      <c r="AC16" s="20" t="s">
        <v>144</v>
      </c>
    </row>
    <row r="17" spans="1:29" ht="15" customHeight="1">
      <c r="A17" s="82" t="s">
        <v>263</v>
      </c>
      <c r="B17" s="42" t="s">
        <v>231</v>
      </c>
      <c r="C17" s="19" t="s">
        <v>166</v>
      </c>
      <c r="D17" s="46" t="s">
        <v>261</v>
      </c>
      <c r="E17" s="46" t="s">
        <v>186</v>
      </c>
      <c r="F17" s="18" t="s">
        <v>141</v>
      </c>
      <c r="G17" s="20" t="s">
        <v>0</v>
      </c>
      <c r="H17" s="18" t="s">
        <v>26</v>
      </c>
      <c r="I17" s="46">
        <v>130098.55</v>
      </c>
      <c r="J17" s="48">
        <v>8.3450000000000006</v>
      </c>
      <c r="K17" s="44">
        <v>15590</v>
      </c>
      <c r="L17" s="45" t="str">
        <f t="shared" si="12"/>
        <v>100080091039465</v>
      </c>
      <c r="M17" s="45"/>
      <c r="N17" s="45"/>
      <c r="O17" s="44">
        <v>15590</v>
      </c>
      <c r="P17" s="44">
        <v>16413.12</v>
      </c>
      <c r="Q17" s="44">
        <v>136967.48639999999</v>
      </c>
      <c r="R17" s="18" t="s">
        <v>170</v>
      </c>
      <c r="S17" s="18" t="s">
        <v>277</v>
      </c>
      <c r="T17" s="18">
        <v>9019542637</v>
      </c>
      <c r="U17" s="18">
        <v>465</v>
      </c>
      <c r="V17" s="20">
        <v>10008009</v>
      </c>
      <c r="W17" s="18" t="s">
        <v>140</v>
      </c>
      <c r="X17" s="44">
        <v>1039</v>
      </c>
      <c r="Y17" s="48" t="s">
        <v>142</v>
      </c>
      <c r="Z17" s="46" t="s">
        <v>185</v>
      </c>
      <c r="AA17" s="18" t="s">
        <v>143</v>
      </c>
      <c r="AB17" s="20" t="s">
        <v>264</v>
      </c>
      <c r="AC17" s="20" t="s">
        <v>144</v>
      </c>
    </row>
    <row r="18" spans="1:29" ht="15" customHeight="1">
      <c r="A18" s="81" t="s">
        <v>242</v>
      </c>
      <c r="B18" s="41" t="s">
        <v>231</v>
      </c>
      <c r="C18" s="16" t="s">
        <v>165</v>
      </c>
      <c r="D18" s="45" t="s">
        <v>184</v>
      </c>
      <c r="E18" s="45" t="s">
        <v>186</v>
      </c>
      <c r="F18" s="18" t="s">
        <v>141</v>
      </c>
      <c r="G18" s="17" t="s">
        <v>0</v>
      </c>
      <c r="H18" s="17" t="s">
        <v>24</v>
      </c>
      <c r="I18" s="45">
        <v>130260.5</v>
      </c>
      <c r="J18" s="59">
        <v>12.05</v>
      </c>
      <c r="K18" s="45">
        <v>10810</v>
      </c>
      <c r="L18" s="45" t="str">
        <f t="shared" ref="L18" si="13">+V18&amp;X18&amp;U18</f>
        <v>100080091039465</v>
      </c>
      <c r="M18" s="45"/>
      <c r="N18" s="45"/>
      <c r="O18" s="44">
        <v>10810</v>
      </c>
      <c r="P18" s="44">
        <v>10793.82</v>
      </c>
      <c r="Q18" s="44">
        <v>130065.531</v>
      </c>
      <c r="R18" s="18" t="s">
        <v>170</v>
      </c>
      <c r="S18" s="18" t="s">
        <v>277</v>
      </c>
      <c r="T18" s="18">
        <v>9019542637</v>
      </c>
      <c r="U18" s="18">
        <v>465</v>
      </c>
      <c r="V18" s="17">
        <v>10008009</v>
      </c>
      <c r="W18" s="18" t="s">
        <v>140</v>
      </c>
      <c r="X18" s="44">
        <v>1039</v>
      </c>
      <c r="Y18" s="48" t="s">
        <v>142</v>
      </c>
      <c r="Z18" s="45" t="s">
        <v>185</v>
      </c>
      <c r="AA18" s="17" t="s">
        <v>143</v>
      </c>
      <c r="AB18" s="17" t="s">
        <v>243</v>
      </c>
      <c r="AC18" s="17" t="s">
        <v>144</v>
      </c>
    </row>
    <row r="19" spans="1:29" ht="15" customHeight="1">
      <c r="A19" s="81" t="s">
        <v>256</v>
      </c>
      <c r="B19" s="41" t="s">
        <v>231</v>
      </c>
      <c r="C19" s="16" t="s">
        <v>172</v>
      </c>
      <c r="D19" s="45" t="s">
        <v>220</v>
      </c>
      <c r="E19" s="45" t="s">
        <v>186</v>
      </c>
      <c r="F19" s="18" t="s">
        <v>141</v>
      </c>
      <c r="G19" s="17" t="s">
        <v>0</v>
      </c>
      <c r="H19" s="17" t="s">
        <v>24</v>
      </c>
      <c r="I19" s="45">
        <v>144626.99</v>
      </c>
      <c r="J19" s="59">
        <v>13.379</v>
      </c>
      <c r="K19" s="45">
        <v>10810</v>
      </c>
      <c r="L19" s="45" t="str">
        <f t="shared" ref="L19" si="14">+V19&amp;X19&amp;U19</f>
        <v>100080091039465</v>
      </c>
      <c r="M19" s="45"/>
      <c r="N19" s="45"/>
      <c r="O19" s="44">
        <v>10810</v>
      </c>
      <c r="P19" s="44">
        <v>10793.82</v>
      </c>
      <c r="Q19" s="44">
        <v>144410.52778</v>
      </c>
      <c r="R19" s="18" t="s">
        <v>170</v>
      </c>
      <c r="S19" s="18" t="s">
        <v>277</v>
      </c>
      <c r="T19" s="18">
        <v>9019542637</v>
      </c>
      <c r="U19" s="18">
        <v>465</v>
      </c>
      <c r="V19" s="17">
        <v>10008009</v>
      </c>
      <c r="W19" s="18" t="s">
        <v>140</v>
      </c>
      <c r="X19" s="44">
        <v>1039</v>
      </c>
      <c r="Y19" s="48" t="s">
        <v>142</v>
      </c>
      <c r="Z19" s="45" t="s">
        <v>185</v>
      </c>
      <c r="AA19" s="17" t="s">
        <v>143</v>
      </c>
      <c r="AB19" s="17" t="s">
        <v>257</v>
      </c>
      <c r="AC19" s="17" t="s">
        <v>144</v>
      </c>
    </row>
    <row r="20" spans="1:29" ht="15" customHeight="1">
      <c r="A20" s="81" t="s">
        <v>258</v>
      </c>
      <c r="B20" s="41" t="s">
        <v>235</v>
      </c>
      <c r="C20" s="16" t="s">
        <v>151</v>
      </c>
      <c r="D20" s="45" t="s">
        <v>217</v>
      </c>
      <c r="E20" s="45" t="s">
        <v>186</v>
      </c>
      <c r="F20" s="18" t="s">
        <v>141</v>
      </c>
      <c r="G20" s="17" t="s">
        <v>0</v>
      </c>
      <c r="H20" s="17" t="s">
        <v>26</v>
      </c>
      <c r="I20" s="45">
        <v>87413.13</v>
      </c>
      <c r="J20" s="59">
        <v>5.6070000000000002</v>
      </c>
      <c r="K20" s="45">
        <v>15590</v>
      </c>
      <c r="L20" s="45" t="str">
        <f t="shared" ref="L20" si="15">+V20&amp;X20&amp;U20</f>
        <v>100080091039465</v>
      </c>
      <c r="M20" s="45"/>
      <c r="N20" s="45"/>
      <c r="O20" s="44">
        <v>15590</v>
      </c>
      <c r="P20" s="44">
        <v>16413.12</v>
      </c>
      <c r="Q20" s="44">
        <v>92028.363839999991</v>
      </c>
      <c r="R20" s="18" t="s">
        <v>170</v>
      </c>
      <c r="S20" s="18" t="s">
        <v>277</v>
      </c>
      <c r="T20" s="18">
        <v>9019542637</v>
      </c>
      <c r="U20" s="18">
        <v>465</v>
      </c>
      <c r="V20" s="17">
        <v>10008009</v>
      </c>
      <c r="W20" s="18" t="s">
        <v>140</v>
      </c>
      <c r="X20" s="44">
        <v>1039</v>
      </c>
      <c r="Y20" s="48" t="s">
        <v>142</v>
      </c>
      <c r="Z20" s="45" t="s">
        <v>185</v>
      </c>
      <c r="AA20" s="17" t="s">
        <v>143</v>
      </c>
      <c r="AB20" s="17" t="s">
        <v>259</v>
      </c>
      <c r="AC20" s="17" t="s">
        <v>144</v>
      </c>
    </row>
    <row r="21" spans="1:29" ht="15" customHeight="1">
      <c r="A21" s="82" t="s">
        <v>265</v>
      </c>
      <c r="B21" s="42" t="s">
        <v>235</v>
      </c>
      <c r="C21" s="19" t="s">
        <v>153</v>
      </c>
      <c r="D21" s="46" t="s">
        <v>214</v>
      </c>
      <c r="E21" s="46" t="s">
        <v>186</v>
      </c>
      <c r="F21" s="18" t="s">
        <v>141</v>
      </c>
      <c r="G21" s="20" t="s">
        <v>0</v>
      </c>
      <c r="H21" s="18" t="s">
        <v>26</v>
      </c>
      <c r="I21" s="46">
        <v>132608.54</v>
      </c>
      <c r="J21" s="48">
        <v>8.5060000000000002</v>
      </c>
      <c r="K21" s="44">
        <v>15590</v>
      </c>
      <c r="L21" s="45" t="str">
        <f t="shared" ref="L21" si="16">+V21&amp;X21&amp;U21</f>
        <v>100080091039465</v>
      </c>
      <c r="M21" s="45"/>
      <c r="N21" s="45"/>
      <c r="O21" s="44">
        <v>15590</v>
      </c>
      <c r="P21" s="44">
        <v>16413.12</v>
      </c>
      <c r="Q21" s="44">
        <v>139609.99872</v>
      </c>
      <c r="R21" s="18" t="s">
        <v>170</v>
      </c>
      <c r="S21" s="18" t="s">
        <v>277</v>
      </c>
      <c r="T21" s="18">
        <v>9019542637</v>
      </c>
      <c r="U21" s="18">
        <v>465</v>
      </c>
      <c r="V21" s="20">
        <v>10008009</v>
      </c>
      <c r="W21" s="18" t="s">
        <v>140</v>
      </c>
      <c r="X21" s="44">
        <v>1039</v>
      </c>
      <c r="Y21" s="48" t="s">
        <v>142</v>
      </c>
      <c r="Z21" s="46" t="s">
        <v>185</v>
      </c>
      <c r="AA21" s="18" t="s">
        <v>143</v>
      </c>
      <c r="AB21" s="20" t="s">
        <v>266</v>
      </c>
      <c r="AC21" s="20" t="s">
        <v>144</v>
      </c>
    </row>
    <row r="22" spans="1:29" ht="15" customHeight="1">
      <c r="A22" s="81" t="s">
        <v>248</v>
      </c>
      <c r="B22" s="41" t="s">
        <v>234</v>
      </c>
      <c r="C22" s="16" t="s">
        <v>180</v>
      </c>
      <c r="D22" s="45" t="s">
        <v>223</v>
      </c>
      <c r="E22" s="45" t="s">
        <v>186</v>
      </c>
      <c r="F22" s="18" t="s">
        <v>141</v>
      </c>
      <c r="G22" s="17" t="s">
        <v>0</v>
      </c>
      <c r="H22" s="17" t="s">
        <v>26</v>
      </c>
      <c r="I22" s="45">
        <v>123051.87</v>
      </c>
      <c r="J22" s="59">
        <v>7.8929999999999998</v>
      </c>
      <c r="K22" s="45">
        <v>15590</v>
      </c>
      <c r="L22" s="45" t="str">
        <f t="shared" ref="L22" si="17">+V22&amp;X22&amp;U22</f>
        <v>100080091039465</v>
      </c>
      <c r="M22" s="45"/>
      <c r="N22" s="45"/>
      <c r="O22" s="44">
        <v>15590</v>
      </c>
      <c r="P22" s="44">
        <v>16413.12</v>
      </c>
      <c r="Q22" s="44">
        <v>129548.75615999999</v>
      </c>
      <c r="R22" s="18" t="s">
        <v>170</v>
      </c>
      <c r="S22" s="18" t="s">
        <v>277</v>
      </c>
      <c r="T22" s="18">
        <v>9019542637</v>
      </c>
      <c r="U22" s="18">
        <v>465</v>
      </c>
      <c r="V22" s="17">
        <v>10008009</v>
      </c>
      <c r="W22" s="18" t="s">
        <v>140</v>
      </c>
      <c r="X22" s="44">
        <v>1039</v>
      </c>
      <c r="Y22" s="48" t="s">
        <v>142</v>
      </c>
      <c r="Z22" s="45" t="s">
        <v>185</v>
      </c>
      <c r="AA22" s="17" t="s">
        <v>143</v>
      </c>
      <c r="AB22" s="17" t="s">
        <v>249</v>
      </c>
      <c r="AC22" s="17" t="s">
        <v>144</v>
      </c>
    </row>
    <row r="23" spans="1:29" ht="15" customHeight="1">
      <c r="A23" s="81" t="s">
        <v>240</v>
      </c>
      <c r="B23" s="41" t="s">
        <v>234</v>
      </c>
      <c r="C23" s="16" t="s">
        <v>181</v>
      </c>
      <c r="D23" s="45" t="s">
        <v>199</v>
      </c>
      <c r="E23" s="45" t="s">
        <v>186</v>
      </c>
      <c r="F23" s="18" t="s">
        <v>141</v>
      </c>
      <c r="G23" s="17" t="s">
        <v>0</v>
      </c>
      <c r="H23" s="17" t="s">
        <v>24</v>
      </c>
      <c r="I23" s="45">
        <v>94619.93</v>
      </c>
      <c r="J23" s="59">
        <v>8.7530000000000001</v>
      </c>
      <c r="K23" s="45">
        <v>10810</v>
      </c>
      <c r="L23" s="45" t="str">
        <f t="shared" ref="L23" si="18">+V23&amp;X23&amp;U23</f>
        <v>100080091039465</v>
      </c>
      <c r="M23" s="45"/>
      <c r="N23" s="45"/>
      <c r="O23" s="44">
        <v>10810</v>
      </c>
      <c r="P23" s="44">
        <v>10793.82</v>
      </c>
      <c r="Q23" s="44">
        <v>94478.306459999993</v>
      </c>
      <c r="R23" s="18" t="s">
        <v>170</v>
      </c>
      <c r="S23" s="18" t="s">
        <v>277</v>
      </c>
      <c r="T23" s="18">
        <v>9019542637</v>
      </c>
      <c r="U23" s="18">
        <v>465</v>
      </c>
      <c r="V23" s="17">
        <v>10008009</v>
      </c>
      <c r="W23" s="18" t="s">
        <v>140</v>
      </c>
      <c r="X23" s="44">
        <v>1039</v>
      </c>
      <c r="Y23" s="48" t="s">
        <v>142</v>
      </c>
      <c r="Z23" s="45" t="s">
        <v>185</v>
      </c>
      <c r="AA23" s="17" t="s">
        <v>143</v>
      </c>
      <c r="AB23" s="17" t="s">
        <v>241</v>
      </c>
      <c r="AC23" s="17" t="s">
        <v>144</v>
      </c>
    </row>
    <row r="24" spans="1:29" ht="15" customHeight="1">
      <c r="A24" s="81" t="s">
        <v>236</v>
      </c>
      <c r="B24" s="41" t="s">
        <v>234</v>
      </c>
      <c r="C24" s="16" t="s">
        <v>157</v>
      </c>
      <c r="D24" s="45" t="s">
        <v>190</v>
      </c>
      <c r="E24" s="45" t="s">
        <v>186</v>
      </c>
      <c r="F24" s="18" t="s">
        <v>141</v>
      </c>
      <c r="G24" s="17" t="s">
        <v>0</v>
      </c>
      <c r="H24" s="17" t="s">
        <v>24</v>
      </c>
      <c r="I24" s="45">
        <v>166571.25</v>
      </c>
      <c r="J24" s="59">
        <v>16.125</v>
      </c>
      <c r="K24" s="45">
        <v>10330</v>
      </c>
      <c r="L24" s="45" t="str">
        <f t="shared" ref="L24" si="19">+V24&amp;X24&amp;U24</f>
        <v>100080091069465</v>
      </c>
      <c r="M24" s="45"/>
      <c r="N24" s="45"/>
      <c r="O24" s="44">
        <v>10330</v>
      </c>
      <c r="P24" s="44">
        <v>10793.82</v>
      </c>
      <c r="Q24" s="44">
        <v>174050.3475</v>
      </c>
      <c r="R24" s="18" t="s">
        <v>152</v>
      </c>
      <c r="S24" s="18" t="s">
        <v>277</v>
      </c>
      <c r="T24" s="18">
        <v>9019542637</v>
      </c>
      <c r="U24" s="18">
        <v>465</v>
      </c>
      <c r="V24" s="17">
        <v>10008009</v>
      </c>
      <c r="W24" s="18" t="s">
        <v>140</v>
      </c>
      <c r="X24" s="44">
        <v>1069</v>
      </c>
      <c r="Y24" s="48" t="s">
        <v>142</v>
      </c>
      <c r="Z24" s="45" t="s">
        <v>185</v>
      </c>
      <c r="AA24" s="17" t="s">
        <v>143</v>
      </c>
      <c r="AB24" s="17" t="s">
        <v>237</v>
      </c>
      <c r="AC24" s="17" t="s">
        <v>144</v>
      </c>
    </row>
    <row r="25" spans="1:29" ht="15" customHeight="1">
      <c r="A25" s="81" t="s">
        <v>246</v>
      </c>
      <c r="B25" s="41" t="s">
        <v>233</v>
      </c>
      <c r="C25" s="16" t="s">
        <v>145</v>
      </c>
      <c r="D25" s="45" t="s">
        <v>226</v>
      </c>
      <c r="E25" s="45" t="s">
        <v>186</v>
      </c>
      <c r="F25" s="18" t="s">
        <v>141</v>
      </c>
      <c r="G25" s="17" t="s">
        <v>0</v>
      </c>
      <c r="H25" s="17" t="s">
        <v>26</v>
      </c>
      <c r="I25" s="45">
        <v>90063.43</v>
      </c>
      <c r="J25" s="59">
        <v>5.7770000000000001</v>
      </c>
      <c r="K25" s="45">
        <v>15590</v>
      </c>
      <c r="L25" s="45" t="str">
        <f t="shared" ref="L25" si="20">+V25&amp;X25&amp;U25</f>
        <v>100080091039465</v>
      </c>
      <c r="M25" s="45"/>
      <c r="N25" s="45"/>
      <c r="O25" s="44">
        <v>15590</v>
      </c>
      <c r="P25" s="44">
        <v>16413.12</v>
      </c>
      <c r="Q25" s="44">
        <v>94818.594239999991</v>
      </c>
      <c r="R25" s="18" t="s">
        <v>170</v>
      </c>
      <c r="S25" s="18" t="s">
        <v>277</v>
      </c>
      <c r="T25" s="18">
        <v>9019542637</v>
      </c>
      <c r="U25" s="18">
        <v>465</v>
      </c>
      <c r="V25" s="17">
        <v>10008009</v>
      </c>
      <c r="W25" s="18" t="s">
        <v>140</v>
      </c>
      <c r="X25" s="44">
        <v>1039</v>
      </c>
      <c r="Y25" s="48" t="s">
        <v>142</v>
      </c>
      <c r="Z25" s="45" t="s">
        <v>185</v>
      </c>
      <c r="AA25" s="17" t="s">
        <v>143</v>
      </c>
      <c r="AB25" s="17" t="s">
        <v>247</v>
      </c>
      <c r="AC25" s="17" t="s">
        <v>144</v>
      </c>
    </row>
    <row r="26" spans="1:29" ht="15" customHeight="1">
      <c r="A26" s="82" t="s">
        <v>269</v>
      </c>
      <c r="B26" s="42" t="s">
        <v>233</v>
      </c>
      <c r="C26" s="19" t="s">
        <v>167</v>
      </c>
      <c r="D26" s="46" t="s">
        <v>193</v>
      </c>
      <c r="E26" s="46" t="s">
        <v>186</v>
      </c>
      <c r="F26" s="18" t="s">
        <v>141</v>
      </c>
      <c r="G26" s="20" t="s">
        <v>0</v>
      </c>
      <c r="H26" s="18" t="s">
        <v>24</v>
      </c>
      <c r="I26" s="46">
        <v>98165.61</v>
      </c>
      <c r="J26" s="48">
        <v>9.0809999999999995</v>
      </c>
      <c r="K26" s="44">
        <v>10810</v>
      </c>
      <c r="L26" s="45" t="str">
        <f t="shared" ref="L26" si="21">+V26&amp;X26&amp;U26</f>
        <v>100080091039465</v>
      </c>
      <c r="M26" s="45"/>
      <c r="N26" s="45"/>
      <c r="O26" s="44">
        <v>10810</v>
      </c>
      <c r="P26" s="44">
        <v>10793.82</v>
      </c>
      <c r="Q26" s="44">
        <v>98018.679419999986</v>
      </c>
      <c r="R26" s="18" t="s">
        <v>170</v>
      </c>
      <c r="S26" s="18" t="s">
        <v>277</v>
      </c>
      <c r="T26" s="18">
        <v>9019542637</v>
      </c>
      <c r="U26" s="18">
        <v>465</v>
      </c>
      <c r="V26" s="20">
        <v>10008009</v>
      </c>
      <c r="W26" s="18" t="s">
        <v>140</v>
      </c>
      <c r="X26" s="44">
        <v>1039</v>
      </c>
      <c r="Y26" s="48" t="s">
        <v>142</v>
      </c>
      <c r="Z26" s="46" t="s">
        <v>185</v>
      </c>
      <c r="AA26" s="18" t="s">
        <v>143</v>
      </c>
      <c r="AB26" s="20" t="s">
        <v>270</v>
      </c>
      <c r="AC26" s="20" t="s">
        <v>144</v>
      </c>
    </row>
    <row r="27" spans="1:29" ht="15" customHeight="1">
      <c r="A27" s="81" t="s">
        <v>260</v>
      </c>
      <c r="B27" s="41" t="s">
        <v>233</v>
      </c>
      <c r="C27" s="16" t="s">
        <v>168</v>
      </c>
      <c r="D27" s="45" t="s">
        <v>261</v>
      </c>
      <c r="E27" s="45" t="s">
        <v>186</v>
      </c>
      <c r="F27" s="18" t="s">
        <v>141</v>
      </c>
      <c r="G27" s="17" t="s">
        <v>0</v>
      </c>
      <c r="H27" s="17" t="s">
        <v>26</v>
      </c>
      <c r="I27" s="45">
        <v>80007.88</v>
      </c>
      <c r="J27" s="59">
        <v>5.1319999999999997</v>
      </c>
      <c r="K27" s="45">
        <v>15590</v>
      </c>
      <c r="L27" s="45" t="str">
        <f t="shared" ref="L27" si="22">+V27&amp;X27&amp;U27</f>
        <v>100080091039465</v>
      </c>
      <c r="M27" s="45"/>
      <c r="N27" s="45"/>
      <c r="O27" s="44">
        <v>15590</v>
      </c>
      <c r="P27" s="44">
        <v>16413.12</v>
      </c>
      <c r="Q27" s="44">
        <v>84232.131839999987</v>
      </c>
      <c r="R27" s="18" t="s">
        <v>170</v>
      </c>
      <c r="S27" s="18" t="s">
        <v>277</v>
      </c>
      <c r="T27" s="18">
        <v>9019542637</v>
      </c>
      <c r="U27" s="18">
        <v>465</v>
      </c>
      <c r="V27" s="17">
        <v>10008009</v>
      </c>
      <c r="W27" s="18" t="s">
        <v>140</v>
      </c>
      <c r="X27" s="44">
        <v>1039</v>
      </c>
      <c r="Y27" s="48" t="s">
        <v>142</v>
      </c>
      <c r="Z27" s="45" t="s">
        <v>185</v>
      </c>
      <c r="AA27" s="17" t="s">
        <v>143</v>
      </c>
      <c r="AB27" s="17" t="s">
        <v>262</v>
      </c>
      <c r="AC27" s="17" t="s">
        <v>144</v>
      </c>
    </row>
    <row r="28" spans="1:29" ht="15" customHeight="1">
      <c r="A28" s="81" t="s">
        <v>238</v>
      </c>
      <c r="B28" s="41" t="s">
        <v>233</v>
      </c>
      <c r="C28" s="16" t="s">
        <v>149</v>
      </c>
      <c r="D28" s="45" t="s">
        <v>217</v>
      </c>
      <c r="E28" s="45" t="s">
        <v>186</v>
      </c>
      <c r="F28" s="18" t="s">
        <v>141</v>
      </c>
      <c r="G28" s="17" t="s">
        <v>0</v>
      </c>
      <c r="H28" s="17" t="s">
        <v>26</v>
      </c>
      <c r="I28" s="45">
        <v>80537.94</v>
      </c>
      <c r="J28" s="59">
        <v>5.1660000000000004</v>
      </c>
      <c r="K28" s="45">
        <v>15590</v>
      </c>
      <c r="L28" s="45" t="str">
        <f t="shared" ref="L28:L29" si="23">+V28&amp;X28&amp;U28</f>
        <v>100080091039465</v>
      </c>
      <c r="M28" s="45"/>
      <c r="N28" s="45"/>
      <c r="O28" s="44">
        <v>15590</v>
      </c>
      <c r="P28" s="44">
        <v>16413.12</v>
      </c>
      <c r="Q28" s="44">
        <v>84790.177920000002</v>
      </c>
      <c r="R28" s="18" t="s">
        <v>170</v>
      </c>
      <c r="S28" s="18" t="s">
        <v>277</v>
      </c>
      <c r="T28" s="18">
        <v>9019542637</v>
      </c>
      <c r="U28" s="18">
        <v>465</v>
      </c>
      <c r="V28" s="17">
        <v>10008009</v>
      </c>
      <c r="W28" s="18" t="s">
        <v>140</v>
      </c>
      <c r="X28" s="44">
        <v>1039</v>
      </c>
      <c r="Y28" s="48" t="s">
        <v>142</v>
      </c>
      <c r="Z28" s="45" t="s">
        <v>185</v>
      </c>
      <c r="AA28" s="17" t="s">
        <v>143</v>
      </c>
      <c r="AB28" s="17" t="s">
        <v>239</v>
      </c>
      <c r="AC28" s="17" t="s">
        <v>144</v>
      </c>
    </row>
    <row r="29" spans="1:29" ht="15" customHeight="1">
      <c r="A29" s="81" t="s">
        <v>244</v>
      </c>
      <c r="B29" s="41" t="s">
        <v>233</v>
      </c>
      <c r="C29" s="16" t="s">
        <v>179</v>
      </c>
      <c r="D29" s="45" t="s">
        <v>196</v>
      </c>
      <c r="E29" s="45" t="s">
        <v>186</v>
      </c>
      <c r="F29" s="18" t="s">
        <v>141</v>
      </c>
      <c r="G29" s="17" t="s">
        <v>0</v>
      </c>
      <c r="H29" s="17" t="s">
        <v>24</v>
      </c>
      <c r="I29" s="45">
        <v>80534.5</v>
      </c>
      <c r="J29" s="59">
        <v>7.45</v>
      </c>
      <c r="K29" s="45">
        <v>10810</v>
      </c>
      <c r="L29" s="45" t="str">
        <f t="shared" si="23"/>
        <v>100080091039465</v>
      </c>
      <c r="M29" s="45"/>
      <c r="N29" s="45"/>
      <c r="O29" s="44">
        <v>10810</v>
      </c>
      <c r="P29" s="44">
        <v>10793.82</v>
      </c>
      <c r="Q29" s="44">
        <v>80413.959000000003</v>
      </c>
      <c r="R29" s="18" t="s">
        <v>170</v>
      </c>
      <c r="S29" s="18" t="s">
        <v>277</v>
      </c>
      <c r="T29" s="18">
        <v>9019542637</v>
      </c>
      <c r="U29" s="18">
        <v>465</v>
      </c>
      <c r="V29" s="17">
        <v>10008009</v>
      </c>
      <c r="W29" s="18" t="s">
        <v>140</v>
      </c>
      <c r="X29" s="44">
        <v>1039</v>
      </c>
      <c r="Y29" s="48" t="s">
        <v>142</v>
      </c>
      <c r="Z29" s="45" t="s">
        <v>185</v>
      </c>
      <c r="AA29" s="17" t="s">
        <v>143</v>
      </c>
      <c r="AB29" s="17" t="s">
        <v>245</v>
      </c>
      <c r="AC29" s="17" t="s">
        <v>144</v>
      </c>
    </row>
    <row r="30" spans="1:29" ht="15" customHeight="1">
      <c r="A30" s="82" t="s">
        <v>271</v>
      </c>
      <c r="B30" s="42" t="s">
        <v>232</v>
      </c>
      <c r="C30" s="19" t="s">
        <v>159</v>
      </c>
      <c r="D30" s="46" t="s">
        <v>205</v>
      </c>
      <c r="E30" s="46" t="s">
        <v>186</v>
      </c>
      <c r="F30" s="18" t="s">
        <v>141</v>
      </c>
      <c r="G30" s="20" t="s">
        <v>0</v>
      </c>
      <c r="H30" s="18" t="s">
        <v>24</v>
      </c>
      <c r="I30" s="46">
        <v>145189.10999999999</v>
      </c>
      <c r="J30" s="48">
        <v>13.430999999999999</v>
      </c>
      <c r="K30" s="44">
        <v>10810</v>
      </c>
      <c r="L30" s="45" t="str">
        <f t="shared" ref="L30" si="24">+V30&amp;X30&amp;U30</f>
        <v>100080091039465</v>
      </c>
      <c r="M30" s="45"/>
      <c r="N30" s="45"/>
      <c r="O30" s="44">
        <v>10810</v>
      </c>
      <c r="P30" s="44">
        <v>10793.82</v>
      </c>
      <c r="Q30" s="44">
        <v>144971.79642</v>
      </c>
      <c r="R30" s="18" t="s">
        <v>170</v>
      </c>
      <c r="S30" s="18" t="s">
        <v>277</v>
      </c>
      <c r="T30" s="18">
        <v>9019542637</v>
      </c>
      <c r="U30" s="18">
        <v>465</v>
      </c>
      <c r="V30" s="20">
        <v>10008009</v>
      </c>
      <c r="W30" s="18" t="s">
        <v>140</v>
      </c>
      <c r="X30" s="44">
        <v>1039</v>
      </c>
      <c r="Y30" s="48" t="s">
        <v>142</v>
      </c>
      <c r="Z30" s="46" t="s">
        <v>185</v>
      </c>
      <c r="AA30" s="18" t="s">
        <v>143</v>
      </c>
      <c r="AB30" s="20" t="s">
        <v>272</v>
      </c>
      <c r="AC30" s="20" t="s">
        <v>144</v>
      </c>
    </row>
    <row r="31" spans="1:29" ht="15" customHeight="1">
      <c r="A31" s="81" t="s">
        <v>254</v>
      </c>
      <c r="B31" s="41" t="s">
        <v>232</v>
      </c>
      <c r="C31" s="16" t="s">
        <v>156</v>
      </c>
      <c r="D31" s="45" t="s">
        <v>199</v>
      </c>
      <c r="E31" s="45" t="s">
        <v>186</v>
      </c>
      <c r="F31" s="18" t="s">
        <v>141</v>
      </c>
      <c r="G31" s="17" t="s">
        <v>0</v>
      </c>
      <c r="H31" s="17" t="s">
        <v>24</v>
      </c>
      <c r="I31" s="45">
        <v>77237.45</v>
      </c>
      <c r="J31" s="59">
        <v>7.1449999999999996</v>
      </c>
      <c r="K31" s="45">
        <v>10810</v>
      </c>
      <c r="L31" s="45" t="str">
        <f t="shared" ref="L31" si="25">+V31&amp;X31&amp;U31</f>
        <v>100080091039465</v>
      </c>
      <c r="M31" s="45"/>
      <c r="N31" s="45"/>
      <c r="O31" s="44">
        <v>10810</v>
      </c>
      <c r="P31" s="44">
        <v>10793.82</v>
      </c>
      <c r="Q31" s="44">
        <v>77121.843899999993</v>
      </c>
      <c r="R31" s="18" t="s">
        <v>170</v>
      </c>
      <c r="S31" s="18" t="s">
        <v>277</v>
      </c>
      <c r="T31" s="18">
        <v>9019542637</v>
      </c>
      <c r="U31" s="18">
        <v>465</v>
      </c>
      <c r="V31" s="17">
        <v>10008009</v>
      </c>
      <c r="W31" s="18" t="s">
        <v>140</v>
      </c>
      <c r="X31" s="44">
        <v>1039</v>
      </c>
      <c r="Y31" s="48" t="s">
        <v>142</v>
      </c>
      <c r="Z31" s="45" t="s">
        <v>185</v>
      </c>
      <c r="AA31" s="17" t="s">
        <v>143</v>
      </c>
      <c r="AB31" s="17" t="s">
        <v>255</v>
      </c>
      <c r="AC31" s="17" t="s">
        <v>144</v>
      </c>
    </row>
    <row r="32" spans="1:29" ht="15" customHeight="1">
      <c r="A32" s="81" t="s">
        <v>252</v>
      </c>
      <c r="B32" s="41" t="s">
        <v>232</v>
      </c>
      <c r="C32" s="16" t="s">
        <v>211</v>
      </c>
      <c r="D32" s="45" t="s">
        <v>184</v>
      </c>
      <c r="E32" s="45" t="s">
        <v>186</v>
      </c>
      <c r="F32" s="18" t="s">
        <v>141</v>
      </c>
      <c r="G32" s="17" t="s">
        <v>0</v>
      </c>
      <c r="H32" s="17" t="s">
        <v>24</v>
      </c>
      <c r="I32" s="45">
        <v>129601.09</v>
      </c>
      <c r="J32" s="59">
        <v>11.989000000000001</v>
      </c>
      <c r="K32" s="45">
        <v>10810</v>
      </c>
      <c r="L32" s="45" t="str">
        <f t="shared" ref="L32" si="26">+V32&amp;X32&amp;U32</f>
        <v>100080091039465</v>
      </c>
      <c r="M32" s="45"/>
      <c r="N32" s="45"/>
      <c r="O32" s="44">
        <v>10810</v>
      </c>
      <c r="P32" s="44">
        <v>10793.82</v>
      </c>
      <c r="Q32" s="44">
        <v>129407.10798</v>
      </c>
      <c r="R32" s="18" t="s">
        <v>170</v>
      </c>
      <c r="S32" s="18" t="s">
        <v>277</v>
      </c>
      <c r="T32" s="18">
        <v>9019542637</v>
      </c>
      <c r="U32" s="18">
        <v>465</v>
      </c>
      <c r="V32" s="17">
        <v>10008009</v>
      </c>
      <c r="W32" s="18" t="s">
        <v>140</v>
      </c>
      <c r="X32" s="44">
        <v>1039</v>
      </c>
      <c r="Y32" s="48" t="s">
        <v>142</v>
      </c>
      <c r="Z32" s="45" t="s">
        <v>185</v>
      </c>
      <c r="AA32" s="17" t="s">
        <v>143</v>
      </c>
      <c r="AB32" s="17" t="s">
        <v>253</v>
      </c>
      <c r="AC32" s="17" t="s">
        <v>144</v>
      </c>
    </row>
  </sheetData>
  <autoFilter ref="A1:AI32" xr:uid="{00000000-0001-0000-0200-000000000000}"/>
  <sortState xmlns:xlrd2="http://schemas.microsoft.com/office/spreadsheetml/2017/richdata2" ref="A2:AH32">
    <sortCondition ref="B2:B32"/>
    <sortCondition ref="C2:C32"/>
  </sortState>
  <phoneticPr fontId="2" type="noConversion"/>
  <conditionalFormatting sqref="A15:A32">
    <cfRule type="duplicateValues" dxfId="1" priority="40"/>
  </conditionalFormatting>
  <conditionalFormatting sqref="A33:A1048576 A1:A14"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ColWidth="11.42578125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84</v>
      </c>
      <c r="B1" s="13" t="s">
        <v>85</v>
      </c>
      <c r="C1" s="13" t="s">
        <v>86</v>
      </c>
    </row>
    <row r="2" spans="1:3">
      <c r="A2" s="14">
        <v>999</v>
      </c>
      <c r="B2" s="14" t="s">
        <v>87</v>
      </c>
      <c r="C2" s="14" t="s">
        <v>88</v>
      </c>
    </row>
    <row r="3" spans="1:3">
      <c r="A3" s="14">
        <v>1001</v>
      </c>
      <c r="B3" s="14" t="s">
        <v>87</v>
      </c>
      <c r="C3" s="14" t="s">
        <v>89</v>
      </c>
    </row>
    <row r="4" spans="1:3">
      <c r="A4" s="14">
        <v>1011</v>
      </c>
      <c r="B4" s="14" t="s">
        <v>87</v>
      </c>
      <c r="C4" s="14" t="s">
        <v>90</v>
      </c>
    </row>
    <row r="5" spans="1:3">
      <c r="A5" s="14">
        <v>1036</v>
      </c>
      <c r="B5" s="14" t="s">
        <v>87</v>
      </c>
      <c r="C5" s="14" t="s">
        <v>91</v>
      </c>
    </row>
    <row r="6" spans="1:3">
      <c r="A6" s="14">
        <v>1076</v>
      </c>
      <c r="B6" s="14" t="s">
        <v>87</v>
      </c>
      <c r="C6" s="14" t="s">
        <v>92</v>
      </c>
    </row>
    <row r="7" spans="1:3">
      <c r="A7" s="14">
        <v>1605</v>
      </c>
      <c r="B7" s="14" t="s">
        <v>87</v>
      </c>
      <c r="C7" s="14" t="s">
        <v>93</v>
      </c>
    </row>
    <row r="8" spans="1:3">
      <c r="A8" s="14">
        <v>1642</v>
      </c>
      <c r="B8" s="14" t="s">
        <v>87</v>
      </c>
      <c r="C8" s="14" t="s">
        <v>94</v>
      </c>
    </row>
    <row r="9" spans="1:3">
      <c r="A9" s="14">
        <v>1680</v>
      </c>
      <c r="B9" s="14" t="s">
        <v>87</v>
      </c>
      <c r="C9" s="14" t="s">
        <v>95</v>
      </c>
    </row>
    <row r="10" spans="1:3">
      <c r="A10" s="14">
        <v>1685</v>
      </c>
      <c r="B10" s="14" t="s">
        <v>87</v>
      </c>
      <c r="C10" s="14" t="s">
        <v>96</v>
      </c>
    </row>
    <row r="11" spans="1:3">
      <c r="A11" s="14">
        <v>1745</v>
      </c>
      <c r="B11" s="14" t="s">
        <v>87</v>
      </c>
      <c r="C11" s="14" t="s">
        <v>97</v>
      </c>
    </row>
    <row r="12" spans="1:3">
      <c r="A12" s="14">
        <v>1774</v>
      </c>
      <c r="B12" s="14" t="s">
        <v>87</v>
      </c>
      <c r="C12" s="14" t="s">
        <v>98</v>
      </c>
    </row>
    <row r="13" spans="1:3">
      <c r="A13" s="14">
        <v>1789</v>
      </c>
      <c r="B13" s="14" t="s">
        <v>87</v>
      </c>
      <c r="C13" s="14" t="s">
        <v>99</v>
      </c>
    </row>
    <row r="14" spans="1:3">
      <c r="A14" s="14">
        <v>1993</v>
      </c>
      <c r="B14" s="14" t="s">
        <v>87</v>
      </c>
      <c r="C14" s="14" t="s">
        <v>100</v>
      </c>
    </row>
    <row r="15" spans="1:3">
      <c r="A15" s="14">
        <v>2084</v>
      </c>
      <c r="B15" s="14" t="s">
        <v>87</v>
      </c>
      <c r="C15" s="14" t="s">
        <v>101</v>
      </c>
    </row>
    <row r="16" spans="1:3">
      <c r="A16" s="14">
        <v>2150</v>
      </c>
      <c r="B16" s="14" t="s">
        <v>87</v>
      </c>
      <c r="C16" s="14" t="s">
        <v>102</v>
      </c>
    </row>
    <row r="17" spans="1:3">
      <c r="A17" s="14">
        <v>2181</v>
      </c>
      <c r="B17" s="14" t="s">
        <v>87</v>
      </c>
      <c r="C17" s="14" t="s">
        <v>103</v>
      </c>
    </row>
    <row r="18" spans="1:3">
      <c r="A18" s="14">
        <v>2205</v>
      </c>
      <c r="B18" s="14" t="s">
        <v>87</v>
      </c>
      <c r="C18" s="14" t="s">
        <v>104</v>
      </c>
    </row>
    <row r="19" spans="1:3">
      <c r="A19" s="14">
        <v>2212</v>
      </c>
      <c r="B19" s="14" t="s">
        <v>87</v>
      </c>
      <c r="C19" s="14" t="s">
        <v>105</v>
      </c>
    </row>
    <row r="20" spans="1:3">
      <c r="A20" s="14">
        <v>2220</v>
      </c>
      <c r="B20" s="14" t="s">
        <v>87</v>
      </c>
      <c r="C20" s="14" t="s">
        <v>106</v>
      </c>
    </row>
    <row r="21" spans="1:3">
      <c r="A21" s="14">
        <v>2250</v>
      </c>
      <c r="B21" s="14" t="s">
        <v>87</v>
      </c>
      <c r="C21" s="14" t="s">
        <v>107</v>
      </c>
    </row>
    <row r="22" spans="1:3">
      <c r="A22" s="14">
        <v>2295</v>
      </c>
      <c r="B22" s="14" t="s">
        <v>87</v>
      </c>
      <c r="C22" s="14" t="s">
        <v>108</v>
      </c>
    </row>
    <row r="23" spans="1:3">
      <c r="A23" s="14">
        <v>2314</v>
      </c>
      <c r="B23" s="14" t="s">
        <v>87</v>
      </c>
      <c r="C23" s="14" t="s">
        <v>109</v>
      </c>
    </row>
    <row r="24" spans="1:3">
      <c r="A24" s="14">
        <v>2332</v>
      </c>
      <c r="B24" s="14" t="s">
        <v>87</v>
      </c>
      <c r="C24" s="14" t="s">
        <v>110</v>
      </c>
    </row>
    <row r="25" spans="1:3">
      <c r="A25" s="14">
        <v>2377</v>
      </c>
      <c r="B25" s="14" t="s">
        <v>87</v>
      </c>
      <c r="C25" s="14" t="s">
        <v>111</v>
      </c>
    </row>
    <row r="26" spans="1:3">
      <c r="A26" s="14">
        <v>2384</v>
      </c>
      <c r="B26" s="14" t="s">
        <v>87</v>
      </c>
      <c r="C26" s="14" t="s">
        <v>112</v>
      </c>
    </row>
    <row r="27" spans="1:3">
      <c r="A27" s="14">
        <v>2385</v>
      </c>
      <c r="B27" s="14" t="s">
        <v>87</v>
      </c>
      <c r="C27" s="14" t="s">
        <v>113</v>
      </c>
    </row>
    <row r="28" spans="1:3">
      <c r="A28" s="14">
        <v>2388</v>
      </c>
      <c r="B28" s="14" t="s">
        <v>87</v>
      </c>
      <c r="C28" s="14" t="s">
        <v>114</v>
      </c>
    </row>
    <row r="29" spans="1:3">
      <c r="A29" s="14">
        <v>2519</v>
      </c>
      <c r="B29" s="14" t="s">
        <v>87</v>
      </c>
      <c r="C29" s="14" t="s">
        <v>115</v>
      </c>
    </row>
    <row r="30" spans="1:3">
      <c r="A30" s="14">
        <v>2520</v>
      </c>
      <c r="B30" s="14" t="s">
        <v>87</v>
      </c>
      <c r="C30" s="14" t="s">
        <v>116</v>
      </c>
    </row>
    <row r="31" spans="1:3">
      <c r="A31" s="14">
        <v>2560</v>
      </c>
      <c r="B31" s="14" t="s">
        <v>87</v>
      </c>
      <c r="C31" s="14" t="s">
        <v>117</v>
      </c>
    </row>
    <row r="32" spans="1:3">
      <c r="A32" s="14">
        <v>2563</v>
      </c>
      <c r="B32" s="14" t="s">
        <v>87</v>
      </c>
      <c r="C32" s="14" t="s">
        <v>118</v>
      </c>
    </row>
    <row r="33" spans="1:3">
      <c r="A33" s="14">
        <v>2979</v>
      </c>
      <c r="B33" s="14" t="s">
        <v>87</v>
      </c>
      <c r="C33" s="14" t="s">
        <v>119</v>
      </c>
    </row>
    <row r="34" spans="1:3">
      <c r="A34" s="14">
        <v>3024</v>
      </c>
      <c r="B34" s="14" t="s">
        <v>87</v>
      </c>
      <c r="C34" s="14" t="s">
        <v>120</v>
      </c>
    </row>
    <row r="35" spans="1:3">
      <c r="A35" s="14">
        <v>3083</v>
      </c>
      <c r="B35" s="14" t="s">
        <v>87</v>
      </c>
      <c r="C35" s="14" t="s">
        <v>121</v>
      </c>
    </row>
    <row r="36" spans="1:3">
      <c r="A36" s="14">
        <v>3197</v>
      </c>
      <c r="B36" s="14" t="s">
        <v>87</v>
      </c>
      <c r="C36" s="14" t="s">
        <v>122</v>
      </c>
    </row>
    <row r="37" spans="1:3">
      <c r="A37" s="14">
        <v>3307</v>
      </c>
      <c r="B37" s="14" t="s">
        <v>87</v>
      </c>
      <c r="C37" s="14" t="s">
        <v>123</v>
      </c>
    </row>
    <row r="38" spans="1:3">
      <c r="A38" s="14">
        <v>3409</v>
      </c>
      <c r="B38" s="14" t="s">
        <v>87</v>
      </c>
      <c r="C38" s="14" t="s">
        <v>124</v>
      </c>
    </row>
    <row r="39" spans="1:3">
      <c r="A39" s="14">
        <v>3412</v>
      </c>
      <c r="B39" s="14" t="s">
        <v>87</v>
      </c>
      <c r="C39" s="14" t="s">
        <v>125</v>
      </c>
    </row>
    <row r="40" spans="1:3">
      <c r="A40" s="14">
        <v>3424</v>
      </c>
      <c r="B40" s="14" t="s">
        <v>87</v>
      </c>
      <c r="C40" s="14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CA1F3-11AC-443A-AB3B-982702AC8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81C87-6DE1-4A2B-BC61-5481F1EA4D3B}">
  <ds:schemaRefs>
    <ds:schemaRef ds:uri="http://schemas.microsoft.com/office/infopath/2007/PartnerControls"/>
    <ds:schemaRef ds:uri="51e34d96-2713-401a-a424-b548f19a95d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5fde8ceb-03f6-4652-933b-36820bb0afb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Manager/>
  <Company>ml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subject/>
  <dc:creator>Alexander Gutierrez</dc:creator>
  <cp:keywords/>
  <dc:description>Plantilla para envío de informes del área de Movilidad Corporativa</dc:description>
  <cp:lastModifiedBy>Javier Gonzalo Fernández Bolañoz</cp:lastModifiedBy>
  <cp:revision/>
  <dcterms:created xsi:type="dcterms:W3CDTF">2009-08-18T14:05:14Z</dcterms:created>
  <dcterms:modified xsi:type="dcterms:W3CDTF">2025-08-19T22:13:12Z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